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omments1.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24226"/>
  <mc:AlternateContent xmlns:mc="http://schemas.openxmlformats.org/markup-compatibility/2006">
    <mc:Choice Requires="x15">
      <x15ac:absPath xmlns:x15ac="http://schemas.microsoft.com/office/spreadsheetml/2010/11/ac" url="\\DISKSTATION\BTecNet\Excel In Business\Excel In Business with CSS - live\"/>
    </mc:Choice>
  </mc:AlternateContent>
  <bookViews>
    <workbookView xWindow="0" yWindow="0" windowWidth="28800" windowHeight="12435" tabRatio="784"/>
  </bookViews>
  <sheets>
    <sheet name="Splash" sheetId="1" r:id="rId1"/>
    <sheet name="Menu" sheetId="2" r:id="rId2"/>
    <sheet name="Share Price Input" sheetId="15" r:id="rId3"/>
    <sheet name="FATBOY Sliders" sheetId="7" r:id="rId4"/>
    <sheet name="10 Yr Focus" sheetId="14" r:id="rId5"/>
    <sheet name="Conceptural Guidance" sheetId="8" r:id="rId6"/>
    <sheet name="Procedural Help" sheetId="4" r:id="rId7"/>
    <sheet name="Perspective" sheetId="3" r:id="rId8"/>
    <sheet name="Calculations" sheetId="12" r:id="rId9"/>
    <sheet name="FTSE Fourier" sheetId="11" r:id="rId10"/>
    <sheet name="FFT Instructions" sheetId="9" r:id="rId11"/>
    <sheet name="Version" sheetId="10" r:id="rId12"/>
    <sheet name="Sheet1" sheetId="16" r:id="rId13"/>
  </sheets>
  <definedNames>
    <definedName name="_xlnm._FilterDatabase" localSheetId="8" hidden="1">Calculations!$B$10:$AB$505</definedName>
    <definedName name="_xlnm.Print_Area" localSheetId="4">'10 Yr Focus'!$B$3:$Q$35</definedName>
    <definedName name="_xlnm.Print_Area" localSheetId="3">'FATBOY Sliders'!$C$2:$S$37</definedName>
    <definedName name="_xlnm.Print_Area" localSheetId="10">'FFT Instructions'!$B$3:$P$43</definedName>
    <definedName name="_xlnm.Print_Area" localSheetId="9">'FTSE Fourier'!$B$2:$N$416</definedName>
    <definedName name="_xlnm.Print_Area" localSheetId="1">Menu!$B$2:$O$34</definedName>
    <definedName name="_xlnm.Print_Area" localSheetId="7">Perspective!$B$3:$Q$35</definedName>
    <definedName name="_xlnm.Print_Area" localSheetId="2">'Share Price Input'!$B$3:$K$509</definedName>
    <definedName name="_xlnm.Print_Area" localSheetId="0">Splash!$A$1:$Q$41</definedName>
    <definedName name="_xlnm.Print_Area" localSheetId="11">Version!$B$3:$Q$36</definedName>
  </definedNames>
  <calcPr calcId="152511"/>
</workbook>
</file>

<file path=xl/calcChain.xml><?xml version="1.0" encoding="utf-8"?>
<calcChain xmlns="http://schemas.openxmlformats.org/spreadsheetml/2006/main">
  <c r="H16" i="15" l="1"/>
  <c r="R15" i="12" s="1"/>
  <c r="H17" i="15"/>
  <c r="R16" i="12" s="1"/>
  <c r="H18" i="15"/>
  <c r="R17" i="12" s="1"/>
  <c r="H12" i="15"/>
  <c r="R11" i="12" s="1"/>
  <c r="H13" i="15"/>
  <c r="R12" i="12" s="1"/>
  <c r="H14" i="15"/>
  <c r="R13" i="12" s="1"/>
  <c r="H15" i="15"/>
  <c r="R14" i="12" s="1"/>
  <c r="H19" i="15"/>
  <c r="R18" i="12" s="1"/>
  <c r="H20" i="15"/>
  <c r="R19" i="12" s="1"/>
  <c r="H21" i="15"/>
  <c r="R20" i="12" s="1"/>
  <c r="H22" i="15"/>
  <c r="R21" i="12" s="1"/>
  <c r="H23" i="15"/>
  <c r="R22" i="12" s="1"/>
  <c r="H24" i="15"/>
  <c r="R23" i="12" s="1"/>
  <c r="H25" i="15"/>
  <c r="R24" i="12" s="1"/>
  <c r="H26" i="15"/>
  <c r="R25" i="12" s="1"/>
  <c r="H27" i="15"/>
  <c r="R26" i="12" s="1"/>
  <c r="H28" i="15"/>
  <c r="R27" i="12" s="1"/>
  <c r="H29" i="15"/>
  <c r="R28" i="12" s="1"/>
  <c r="H30" i="15"/>
  <c r="R29" i="12" s="1"/>
  <c r="H31" i="15"/>
  <c r="R30" i="12" s="1"/>
  <c r="H32" i="15"/>
  <c r="R31" i="12" s="1"/>
  <c r="H33" i="15"/>
  <c r="R32" i="12" s="1"/>
  <c r="H34" i="15"/>
  <c r="R33" i="12" s="1"/>
  <c r="H35" i="15"/>
  <c r="R34" i="12" s="1"/>
  <c r="H36" i="15"/>
  <c r="R35" i="12" s="1"/>
  <c r="H37" i="15"/>
  <c r="R36" i="12" s="1"/>
  <c r="H38" i="15"/>
  <c r="R37" i="12" s="1"/>
  <c r="H39" i="15"/>
  <c r="R38" i="12" s="1"/>
  <c r="H40" i="15"/>
  <c r="R39" i="12" s="1"/>
  <c r="H41" i="15"/>
  <c r="R40" i="12" s="1"/>
  <c r="H42" i="15"/>
  <c r="R41" i="12" s="1"/>
  <c r="H43" i="15"/>
  <c r="R42" i="12" s="1"/>
  <c r="H44" i="15"/>
  <c r="R43" i="12" s="1"/>
  <c r="H45" i="15"/>
  <c r="R44" i="12" s="1"/>
  <c r="H46" i="15"/>
  <c r="R45" i="12" s="1"/>
  <c r="H47" i="15"/>
  <c r="R46" i="12" s="1"/>
  <c r="H48" i="15"/>
  <c r="R47" i="12" s="1"/>
  <c r="H49" i="15"/>
  <c r="R48" i="12" s="1"/>
  <c r="H50" i="15"/>
  <c r="R49" i="12" s="1"/>
  <c r="H51" i="15"/>
  <c r="R50" i="12" s="1"/>
  <c r="H52" i="15"/>
  <c r="R51" i="12" s="1"/>
  <c r="H53" i="15"/>
  <c r="R52" i="12" s="1"/>
  <c r="H54" i="15"/>
  <c r="R53" i="12" s="1"/>
  <c r="H55" i="15"/>
  <c r="R54" i="12" s="1"/>
  <c r="H56" i="15"/>
  <c r="R55" i="12" s="1"/>
  <c r="H58" i="15"/>
  <c r="R57" i="12" s="1"/>
  <c r="H59" i="15"/>
  <c r="R58" i="12" s="1"/>
  <c r="H60" i="15"/>
  <c r="R59" i="12" s="1"/>
  <c r="H61" i="15"/>
  <c r="R60" i="12" s="1"/>
  <c r="H62" i="15"/>
  <c r="R61" i="12" s="1"/>
  <c r="H63" i="15"/>
  <c r="R62" i="12" s="1"/>
  <c r="H64" i="15"/>
  <c r="R63" i="12" s="1"/>
  <c r="H65" i="15"/>
  <c r="R64" i="12" s="1"/>
  <c r="H66" i="15"/>
  <c r="R65" i="12" s="1"/>
  <c r="H67" i="15"/>
  <c r="R66" i="12" s="1"/>
  <c r="H68" i="15"/>
  <c r="R67" i="12" s="1"/>
  <c r="H69" i="15"/>
  <c r="R68" i="12" s="1"/>
  <c r="H70" i="15"/>
  <c r="R69" i="12" s="1"/>
  <c r="H71" i="15"/>
  <c r="R70" i="12" s="1"/>
  <c r="H72" i="15"/>
  <c r="R71" i="12" s="1"/>
  <c r="H73" i="15"/>
  <c r="R72" i="12" s="1"/>
  <c r="H74" i="15"/>
  <c r="R73" i="12" s="1"/>
  <c r="H75" i="15"/>
  <c r="R74" i="12" s="1"/>
  <c r="H76" i="15"/>
  <c r="R75" i="12" s="1"/>
  <c r="H77" i="15"/>
  <c r="R76" i="12" s="1"/>
  <c r="H78" i="15"/>
  <c r="R77" i="12" s="1"/>
  <c r="H79" i="15"/>
  <c r="R78" i="12" s="1"/>
  <c r="H80" i="15"/>
  <c r="R79" i="12" s="1"/>
  <c r="H81" i="15"/>
  <c r="R80" i="12" s="1"/>
  <c r="H82" i="15"/>
  <c r="R81" i="12" s="1"/>
  <c r="H83" i="15"/>
  <c r="R82" i="12" s="1"/>
  <c r="H84" i="15"/>
  <c r="R83" i="12" s="1"/>
  <c r="H85" i="15"/>
  <c r="R84" i="12" s="1"/>
  <c r="H86" i="15"/>
  <c r="R85" i="12" s="1"/>
  <c r="H87" i="15"/>
  <c r="R86" i="12" s="1"/>
  <c r="H88" i="15"/>
  <c r="R87" i="12" s="1"/>
  <c r="H89" i="15"/>
  <c r="R88" i="12" s="1"/>
  <c r="H90" i="15"/>
  <c r="R89" i="12" s="1"/>
  <c r="H91" i="15"/>
  <c r="R90" i="12" s="1"/>
  <c r="H92" i="15"/>
  <c r="R91" i="12" s="1"/>
  <c r="H93" i="15"/>
  <c r="R92" i="12" s="1"/>
  <c r="H94" i="15"/>
  <c r="R93" i="12" s="1"/>
  <c r="H95" i="15"/>
  <c r="R94" i="12" s="1"/>
  <c r="H96" i="15"/>
  <c r="R95" i="12" s="1"/>
  <c r="H97" i="15"/>
  <c r="R96" i="12" s="1"/>
  <c r="H98" i="15"/>
  <c r="R97" i="12" s="1"/>
  <c r="H99" i="15"/>
  <c r="R98" i="12" s="1"/>
  <c r="H100" i="15"/>
  <c r="R99" i="12" s="1"/>
  <c r="H101" i="15"/>
  <c r="R100" i="12" s="1"/>
  <c r="H102" i="15"/>
  <c r="R101" i="12" s="1"/>
  <c r="H103" i="15"/>
  <c r="R102" i="12" s="1"/>
  <c r="H104" i="15"/>
  <c r="R103" i="12" s="1"/>
  <c r="H105" i="15"/>
  <c r="R104" i="12" s="1"/>
  <c r="H106" i="15"/>
  <c r="R105" i="12" s="1"/>
  <c r="H107" i="15"/>
  <c r="R106" i="12" s="1"/>
  <c r="H108" i="15"/>
  <c r="R107" i="12" s="1"/>
  <c r="H109" i="15"/>
  <c r="R108" i="12" s="1"/>
  <c r="H110" i="15"/>
  <c r="R109" i="12" s="1"/>
  <c r="H111" i="15"/>
  <c r="R110" i="12" s="1"/>
  <c r="H112" i="15"/>
  <c r="R111" i="12" s="1"/>
  <c r="H113" i="15"/>
  <c r="R112" i="12" s="1"/>
  <c r="H114" i="15"/>
  <c r="R113" i="12" s="1"/>
  <c r="H115" i="15"/>
  <c r="R114" i="12" s="1"/>
  <c r="H116" i="15"/>
  <c r="R115" i="12" s="1"/>
  <c r="H117" i="15"/>
  <c r="R116" i="12" s="1"/>
  <c r="H118" i="15"/>
  <c r="R117" i="12" s="1"/>
  <c r="H119" i="15"/>
  <c r="R118" i="12" s="1"/>
  <c r="H120" i="15"/>
  <c r="R119" i="12" s="1"/>
  <c r="H121" i="15"/>
  <c r="R120" i="12" s="1"/>
  <c r="H122" i="15"/>
  <c r="R121" i="12" s="1"/>
  <c r="H123" i="15"/>
  <c r="R122" i="12" s="1"/>
  <c r="H124" i="15"/>
  <c r="R123" i="12" s="1"/>
  <c r="H125" i="15"/>
  <c r="R124" i="12" s="1"/>
  <c r="H126" i="15"/>
  <c r="R125" i="12" s="1"/>
  <c r="H127" i="15"/>
  <c r="R126" i="12" s="1"/>
  <c r="H128" i="15"/>
  <c r="R127" i="12" s="1"/>
  <c r="H129" i="15"/>
  <c r="R128" i="12" s="1"/>
  <c r="H130" i="15"/>
  <c r="R129" i="12" s="1"/>
  <c r="H131" i="15"/>
  <c r="R130" i="12" s="1"/>
  <c r="H132" i="15"/>
  <c r="R131" i="12" s="1"/>
  <c r="H133" i="15"/>
  <c r="R132" i="12" s="1"/>
  <c r="H134" i="15"/>
  <c r="R133" i="12" s="1"/>
  <c r="H135" i="15"/>
  <c r="R134" i="12" s="1"/>
  <c r="H136" i="15"/>
  <c r="R135" i="12" s="1"/>
  <c r="H137" i="15"/>
  <c r="R136" i="12" s="1"/>
  <c r="H138" i="15"/>
  <c r="R137" i="12" s="1"/>
  <c r="H139" i="15"/>
  <c r="R138" i="12" s="1"/>
  <c r="H140" i="15"/>
  <c r="R139" i="12" s="1"/>
  <c r="H141" i="15"/>
  <c r="R140" i="12" s="1"/>
  <c r="H142" i="15"/>
  <c r="R141" i="12" s="1"/>
  <c r="H143" i="15"/>
  <c r="R142" i="12" s="1"/>
  <c r="H144" i="15"/>
  <c r="R143" i="12" s="1"/>
  <c r="H145" i="15"/>
  <c r="R144" i="12" s="1"/>
  <c r="H146" i="15"/>
  <c r="R145" i="12" s="1"/>
  <c r="H147" i="15"/>
  <c r="R146" i="12" s="1"/>
  <c r="H148" i="15"/>
  <c r="R147" i="12" s="1"/>
  <c r="H149" i="15"/>
  <c r="R148" i="12" s="1"/>
  <c r="H150" i="15"/>
  <c r="R149" i="12" s="1"/>
  <c r="H151" i="15"/>
  <c r="R150" i="12" s="1"/>
  <c r="H152" i="15"/>
  <c r="R151" i="12" s="1"/>
  <c r="H153" i="15"/>
  <c r="R152" i="12" s="1"/>
  <c r="H154" i="15"/>
  <c r="R153" i="12" s="1"/>
  <c r="H155" i="15"/>
  <c r="R154" i="12" s="1"/>
  <c r="H156" i="15"/>
  <c r="R155" i="12" s="1"/>
  <c r="H157" i="15"/>
  <c r="R156" i="12" s="1"/>
  <c r="H158" i="15"/>
  <c r="R157" i="12" s="1"/>
  <c r="H159" i="15"/>
  <c r="R158" i="12" s="1"/>
  <c r="H160" i="15"/>
  <c r="R159" i="12" s="1"/>
  <c r="H161" i="15"/>
  <c r="R160" i="12" s="1"/>
  <c r="H162" i="15"/>
  <c r="R161" i="12" s="1"/>
  <c r="H163" i="15"/>
  <c r="R162" i="12" s="1"/>
  <c r="H164" i="15"/>
  <c r="R163" i="12" s="1"/>
  <c r="H165" i="15"/>
  <c r="R164" i="12" s="1"/>
  <c r="H166" i="15"/>
  <c r="R165" i="12" s="1"/>
  <c r="H167" i="15"/>
  <c r="R166" i="12" s="1"/>
  <c r="H168" i="15"/>
  <c r="R167" i="12" s="1"/>
  <c r="H169" i="15"/>
  <c r="R168" i="12" s="1"/>
  <c r="H170" i="15"/>
  <c r="R169" i="12" s="1"/>
  <c r="H171" i="15"/>
  <c r="R170" i="12" s="1"/>
  <c r="H172" i="15"/>
  <c r="R171" i="12" s="1"/>
  <c r="H173" i="15"/>
  <c r="R172" i="12" s="1"/>
  <c r="H174" i="15"/>
  <c r="R173" i="12" s="1"/>
  <c r="H175" i="15"/>
  <c r="R174" i="12" s="1"/>
  <c r="H176" i="15"/>
  <c r="R175" i="12" s="1"/>
  <c r="H177" i="15"/>
  <c r="R176" i="12" s="1"/>
  <c r="H178" i="15"/>
  <c r="R177" i="12" s="1"/>
  <c r="H179" i="15"/>
  <c r="R178" i="12" s="1"/>
  <c r="H180" i="15"/>
  <c r="R179" i="12" s="1"/>
  <c r="H181" i="15"/>
  <c r="R180" i="12" s="1"/>
  <c r="H182" i="15"/>
  <c r="R181" i="12" s="1"/>
  <c r="H183" i="15"/>
  <c r="R182" i="12" s="1"/>
  <c r="H184" i="15"/>
  <c r="R183" i="12" s="1"/>
  <c r="H185" i="15"/>
  <c r="R184" i="12" s="1"/>
  <c r="H186" i="15"/>
  <c r="R185" i="12" s="1"/>
  <c r="H187" i="15"/>
  <c r="R186" i="12" s="1"/>
  <c r="H188" i="15"/>
  <c r="R187" i="12" s="1"/>
  <c r="H189" i="15"/>
  <c r="R188" i="12" s="1"/>
  <c r="H190" i="15"/>
  <c r="R189" i="12" s="1"/>
  <c r="H191" i="15"/>
  <c r="R190" i="12" s="1"/>
  <c r="H192" i="15"/>
  <c r="R191" i="12" s="1"/>
  <c r="H193" i="15"/>
  <c r="R192" i="12" s="1"/>
  <c r="H194" i="15"/>
  <c r="R193" i="12" s="1"/>
  <c r="H195" i="15"/>
  <c r="R194" i="12" s="1"/>
  <c r="H196" i="15"/>
  <c r="R195" i="12" s="1"/>
  <c r="H197" i="15"/>
  <c r="R196" i="12" s="1"/>
  <c r="H198" i="15"/>
  <c r="R197" i="12" s="1"/>
  <c r="H199" i="15"/>
  <c r="R198" i="12" s="1"/>
  <c r="H200" i="15"/>
  <c r="R199" i="12" s="1"/>
  <c r="H201" i="15"/>
  <c r="R200" i="12" s="1"/>
  <c r="H202" i="15"/>
  <c r="R201" i="12" s="1"/>
  <c r="H203" i="15"/>
  <c r="R202" i="12" s="1"/>
  <c r="H204" i="15"/>
  <c r="R203" i="12" s="1"/>
  <c r="H205" i="15"/>
  <c r="R204" i="12" s="1"/>
  <c r="H206" i="15"/>
  <c r="R205" i="12" s="1"/>
  <c r="H207" i="15"/>
  <c r="R206" i="12" s="1"/>
  <c r="H208" i="15"/>
  <c r="R207" i="12" s="1"/>
  <c r="H209" i="15"/>
  <c r="R208" i="12" s="1"/>
  <c r="H210" i="15"/>
  <c r="R209" i="12" s="1"/>
  <c r="H211" i="15"/>
  <c r="R210" i="12" s="1"/>
  <c r="H212" i="15"/>
  <c r="R211" i="12" s="1"/>
  <c r="H213" i="15"/>
  <c r="R212" i="12" s="1"/>
  <c r="H214" i="15"/>
  <c r="R213" i="12" s="1"/>
  <c r="H215" i="15"/>
  <c r="R214" i="12" s="1"/>
  <c r="H216" i="15"/>
  <c r="R215" i="12" s="1"/>
  <c r="H217" i="15"/>
  <c r="R216" i="12" s="1"/>
  <c r="H218" i="15"/>
  <c r="R217" i="12" s="1"/>
  <c r="H219" i="15"/>
  <c r="R218" i="12" s="1"/>
  <c r="H220" i="15"/>
  <c r="R219" i="12" s="1"/>
  <c r="H221" i="15"/>
  <c r="R220" i="12" s="1"/>
  <c r="H222" i="15"/>
  <c r="R221" i="12" s="1"/>
  <c r="H223" i="15"/>
  <c r="R222" i="12" s="1"/>
  <c r="H224" i="15"/>
  <c r="R223" i="12" s="1"/>
  <c r="H225" i="15"/>
  <c r="R224" i="12" s="1"/>
  <c r="H226" i="15"/>
  <c r="R225" i="12" s="1"/>
  <c r="H227" i="15"/>
  <c r="R226" i="12" s="1"/>
  <c r="H228" i="15"/>
  <c r="R227" i="12" s="1"/>
  <c r="H229" i="15"/>
  <c r="R228" i="12" s="1"/>
  <c r="H230" i="15"/>
  <c r="R229" i="12" s="1"/>
  <c r="H231" i="15"/>
  <c r="R230" i="12" s="1"/>
  <c r="H232" i="15"/>
  <c r="R231" i="12" s="1"/>
  <c r="H233" i="15"/>
  <c r="R232" i="12" s="1"/>
  <c r="H234" i="15"/>
  <c r="R233" i="12" s="1"/>
  <c r="H235" i="15"/>
  <c r="R234" i="12" s="1"/>
  <c r="H236" i="15"/>
  <c r="R235" i="12" s="1"/>
  <c r="H237" i="15"/>
  <c r="R236" i="12" s="1"/>
  <c r="H238" i="15"/>
  <c r="R237" i="12" s="1"/>
  <c r="H239" i="15"/>
  <c r="R238" i="12" s="1"/>
  <c r="H240" i="15"/>
  <c r="R239" i="12" s="1"/>
  <c r="H241" i="15"/>
  <c r="R240" i="12" s="1"/>
  <c r="H242" i="15"/>
  <c r="R241" i="12" s="1"/>
  <c r="H243" i="15"/>
  <c r="R242" i="12" s="1"/>
  <c r="H244" i="15"/>
  <c r="R243" i="12" s="1"/>
  <c r="H245" i="15"/>
  <c r="R244" i="12" s="1"/>
  <c r="H246" i="15"/>
  <c r="R245" i="12" s="1"/>
  <c r="H247" i="15"/>
  <c r="R246" i="12" s="1"/>
  <c r="H248" i="15"/>
  <c r="R247" i="12" s="1"/>
  <c r="H249" i="15"/>
  <c r="R248" i="12" s="1"/>
  <c r="H250" i="15"/>
  <c r="R249" i="12" s="1"/>
  <c r="H251" i="15"/>
  <c r="R250" i="12" s="1"/>
  <c r="H252" i="15"/>
  <c r="R251" i="12" s="1"/>
  <c r="H253" i="15"/>
  <c r="R252" i="12" s="1"/>
  <c r="H254" i="15"/>
  <c r="R253" i="12" s="1"/>
  <c r="H255" i="15"/>
  <c r="R254" i="12" s="1"/>
  <c r="H256" i="15"/>
  <c r="R255" i="12" s="1"/>
  <c r="H257" i="15"/>
  <c r="R256" i="12" s="1"/>
  <c r="H258" i="15"/>
  <c r="R257" i="12" s="1"/>
  <c r="H259" i="15"/>
  <c r="R258" i="12" s="1"/>
  <c r="H260" i="15"/>
  <c r="R259" i="12" s="1"/>
  <c r="H261" i="15"/>
  <c r="R260" i="12" s="1"/>
  <c r="H262" i="15"/>
  <c r="R261" i="12" s="1"/>
  <c r="H263" i="15"/>
  <c r="R262" i="12" s="1"/>
  <c r="H264" i="15"/>
  <c r="R263" i="12" s="1"/>
  <c r="H265" i="15"/>
  <c r="R264" i="12" s="1"/>
  <c r="H266" i="15"/>
  <c r="R265" i="12" s="1"/>
  <c r="H267" i="15"/>
  <c r="R266" i="12" s="1"/>
  <c r="H268" i="15"/>
  <c r="R267" i="12" s="1"/>
  <c r="H269" i="15"/>
  <c r="R268" i="12" s="1"/>
  <c r="H270" i="15"/>
  <c r="R269" i="12" s="1"/>
  <c r="H271" i="15"/>
  <c r="R270" i="12" s="1"/>
  <c r="H272" i="15"/>
  <c r="R271" i="12" s="1"/>
  <c r="H273" i="15"/>
  <c r="R272" i="12" s="1"/>
  <c r="H274" i="15"/>
  <c r="R273" i="12" s="1"/>
  <c r="H275" i="15"/>
  <c r="R274" i="12" s="1"/>
  <c r="H276" i="15"/>
  <c r="R275" i="12" s="1"/>
  <c r="H277" i="15"/>
  <c r="R276" i="12" s="1"/>
  <c r="H278" i="15"/>
  <c r="R277" i="12" s="1"/>
  <c r="H279" i="15"/>
  <c r="R278" i="12" s="1"/>
  <c r="H280" i="15"/>
  <c r="R279" i="12" s="1"/>
  <c r="H281" i="15"/>
  <c r="R280" i="12" s="1"/>
  <c r="H282" i="15"/>
  <c r="R281" i="12" s="1"/>
  <c r="H283" i="15"/>
  <c r="R282" i="12" s="1"/>
  <c r="H284" i="15"/>
  <c r="R283" i="12" s="1"/>
  <c r="H285" i="15"/>
  <c r="R284" i="12" s="1"/>
  <c r="H286" i="15"/>
  <c r="R285" i="12" s="1"/>
  <c r="H287" i="15"/>
  <c r="R286" i="12" s="1"/>
  <c r="H288" i="15"/>
  <c r="R287" i="12" s="1"/>
  <c r="H289" i="15"/>
  <c r="R288" i="12" s="1"/>
  <c r="H290" i="15"/>
  <c r="R289" i="12" s="1"/>
  <c r="H291" i="15"/>
  <c r="R290" i="12" s="1"/>
  <c r="H292" i="15"/>
  <c r="R291" i="12" s="1"/>
  <c r="H293" i="15"/>
  <c r="R292" i="12" s="1"/>
  <c r="H294" i="15"/>
  <c r="R293" i="12" s="1"/>
  <c r="H295" i="15"/>
  <c r="R294" i="12" s="1"/>
  <c r="H296" i="15"/>
  <c r="R295" i="12" s="1"/>
  <c r="H297" i="15"/>
  <c r="R296" i="12" s="1"/>
  <c r="H298" i="15"/>
  <c r="R297" i="12" s="1"/>
  <c r="H299" i="15"/>
  <c r="R298" i="12" s="1"/>
  <c r="H300" i="15"/>
  <c r="R299" i="12" s="1"/>
  <c r="H301" i="15"/>
  <c r="R300" i="12" s="1"/>
  <c r="H302" i="15"/>
  <c r="R301" i="12" s="1"/>
  <c r="H303" i="15"/>
  <c r="R302" i="12" s="1"/>
  <c r="H304" i="15"/>
  <c r="R303" i="12" s="1"/>
  <c r="H305" i="15"/>
  <c r="R304" i="12" s="1"/>
  <c r="H306" i="15"/>
  <c r="R305" i="12" s="1"/>
  <c r="H307" i="15"/>
  <c r="R306" i="12" s="1"/>
  <c r="H308" i="15"/>
  <c r="R307" i="12" s="1"/>
  <c r="H309" i="15"/>
  <c r="R308" i="12" s="1"/>
  <c r="H310" i="15"/>
  <c r="R309" i="12" s="1"/>
  <c r="H311" i="15"/>
  <c r="R310" i="12" s="1"/>
  <c r="H312" i="15"/>
  <c r="R311" i="12" s="1"/>
  <c r="H313" i="15"/>
  <c r="R312" i="12" s="1"/>
  <c r="H314" i="15"/>
  <c r="R313" i="12" s="1"/>
  <c r="H315" i="15"/>
  <c r="R314" i="12" s="1"/>
  <c r="H316" i="15"/>
  <c r="R315" i="12" s="1"/>
  <c r="H317" i="15"/>
  <c r="R316" i="12" s="1"/>
  <c r="H318" i="15"/>
  <c r="R317" i="12" s="1"/>
  <c r="H319" i="15"/>
  <c r="R318" i="12" s="1"/>
  <c r="H320" i="15"/>
  <c r="R319" i="12" s="1"/>
  <c r="H321" i="15"/>
  <c r="R320" i="12" s="1"/>
  <c r="H322" i="15"/>
  <c r="R321" i="12" s="1"/>
  <c r="H323" i="15"/>
  <c r="R322" i="12" s="1"/>
  <c r="H324" i="15"/>
  <c r="R323" i="12" s="1"/>
  <c r="H325" i="15"/>
  <c r="R324" i="12" s="1"/>
  <c r="H326" i="15"/>
  <c r="R325" i="12" s="1"/>
  <c r="H327" i="15"/>
  <c r="R326" i="12" s="1"/>
  <c r="H328" i="15"/>
  <c r="R327" i="12" s="1"/>
  <c r="H329" i="15"/>
  <c r="R328" i="12" s="1"/>
  <c r="H330" i="15"/>
  <c r="R329" i="12" s="1"/>
  <c r="H331" i="15"/>
  <c r="R330" i="12" s="1"/>
  <c r="H332" i="15"/>
  <c r="R331" i="12" s="1"/>
  <c r="H333" i="15"/>
  <c r="R332" i="12" s="1"/>
  <c r="H334" i="15"/>
  <c r="R333" i="12" s="1"/>
  <c r="H335" i="15"/>
  <c r="R334" i="12" s="1"/>
  <c r="H336" i="15"/>
  <c r="R335" i="12" s="1"/>
  <c r="H337" i="15"/>
  <c r="R336" i="12" s="1"/>
  <c r="H338" i="15"/>
  <c r="R337" i="12" s="1"/>
  <c r="H339" i="15"/>
  <c r="R338" i="12" s="1"/>
  <c r="H340" i="15"/>
  <c r="R339" i="12" s="1"/>
  <c r="H341" i="15"/>
  <c r="R340" i="12" s="1"/>
  <c r="H342" i="15"/>
  <c r="R341" i="12" s="1"/>
  <c r="H343" i="15"/>
  <c r="R342" i="12" s="1"/>
  <c r="H344" i="15"/>
  <c r="R343" i="12" s="1"/>
  <c r="H345" i="15"/>
  <c r="R344" i="12" s="1"/>
  <c r="H346" i="15"/>
  <c r="R345" i="12" s="1"/>
  <c r="H347" i="15"/>
  <c r="R346" i="12" s="1"/>
  <c r="H348" i="15"/>
  <c r="R347" i="12" s="1"/>
  <c r="H349" i="15"/>
  <c r="R348" i="12" s="1"/>
  <c r="H350" i="15"/>
  <c r="R349" i="12" s="1"/>
  <c r="H351" i="15"/>
  <c r="R350" i="12" s="1"/>
  <c r="H352" i="15"/>
  <c r="R351" i="12" s="1"/>
  <c r="H353" i="15"/>
  <c r="R352" i="12" s="1"/>
  <c r="H354" i="15"/>
  <c r="R353" i="12" s="1"/>
  <c r="H355" i="15"/>
  <c r="R354" i="12" s="1"/>
  <c r="H356" i="15"/>
  <c r="R355" i="12" s="1"/>
  <c r="H357" i="15"/>
  <c r="R356" i="12" s="1"/>
  <c r="H358" i="15"/>
  <c r="R357" i="12" s="1"/>
  <c r="H359" i="15"/>
  <c r="R358" i="12" s="1"/>
  <c r="H360" i="15"/>
  <c r="R359" i="12" s="1"/>
  <c r="H361" i="15"/>
  <c r="R360" i="12" s="1"/>
  <c r="H362" i="15"/>
  <c r="R361" i="12" s="1"/>
  <c r="H363" i="15"/>
  <c r="R362" i="12" s="1"/>
  <c r="H364" i="15"/>
  <c r="R363" i="12" s="1"/>
  <c r="H365" i="15"/>
  <c r="R364" i="12" s="1"/>
  <c r="H366" i="15"/>
  <c r="R365" i="12" s="1"/>
  <c r="H367" i="15"/>
  <c r="R366" i="12" s="1"/>
  <c r="H368" i="15"/>
  <c r="R367" i="12" s="1"/>
  <c r="H369" i="15"/>
  <c r="R368" i="12" s="1"/>
  <c r="H370" i="15"/>
  <c r="R369" i="12" s="1"/>
  <c r="H371" i="15"/>
  <c r="R370" i="12" s="1"/>
  <c r="H372" i="15"/>
  <c r="R371" i="12" s="1"/>
  <c r="H373" i="15"/>
  <c r="R372" i="12" s="1"/>
  <c r="H374" i="15"/>
  <c r="R373" i="12" s="1"/>
  <c r="H375" i="15"/>
  <c r="R374" i="12" s="1"/>
  <c r="H376" i="15"/>
  <c r="R375" i="12" s="1"/>
  <c r="H377" i="15"/>
  <c r="R376" i="12" s="1"/>
  <c r="H378" i="15"/>
  <c r="R377" i="12" s="1"/>
  <c r="H379" i="15"/>
  <c r="R378" i="12" s="1"/>
  <c r="H380" i="15"/>
  <c r="R379" i="12" s="1"/>
  <c r="H381" i="15"/>
  <c r="R380" i="12" s="1"/>
  <c r="H382" i="15"/>
  <c r="R381" i="12" s="1"/>
  <c r="H383" i="15"/>
  <c r="R382" i="12" s="1"/>
  <c r="H384" i="15"/>
  <c r="R383" i="12" s="1"/>
  <c r="H385" i="15"/>
  <c r="R384" i="12" s="1"/>
  <c r="H386" i="15"/>
  <c r="R385" i="12" s="1"/>
  <c r="H387" i="15"/>
  <c r="R386" i="12" s="1"/>
  <c r="H388" i="15"/>
  <c r="R387" i="12" s="1"/>
  <c r="H389" i="15"/>
  <c r="R388" i="12" s="1"/>
  <c r="H390" i="15"/>
  <c r="R389" i="12" s="1"/>
  <c r="H391" i="15"/>
  <c r="R390" i="12" s="1"/>
  <c r="H392" i="15"/>
  <c r="R391" i="12" s="1"/>
  <c r="H393" i="15"/>
  <c r="R392" i="12" s="1"/>
  <c r="H394" i="15"/>
  <c r="R393" i="12" s="1"/>
  <c r="H395" i="15"/>
  <c r="R394" i="12" s="1"/>
  <c r="H396" i="15"/>
  <c r="R395" i="12" s="1"/>
  <c r="H397" i="15"/>
  <c r="R396" i="12" s="1"/>
  <c r="H398" i="15"/>
  <c r="R397" i="12" s="1"/>
  <c r="H399" i="15"/>
  <c r="R398" i="12" s="1"/>
  <c r="H400" i="15"/>
  <c r="R399" i="12" s="1"/>
  <c r="H401" i="15"/>
  <c r="R400" i="12" s="1"/>
  <c r="H402" i="15"/>
  <c r="R401" i="12" s="1"/>
  <c r="H403" i="15"/>
  <c r="R402" i="12" s="1"/>
  <c r="H404" i="15"/>
  <c r="R403" i="12" s="1"/>
  <c r="H405" i="15"/>
  <c r="R404" i="12" s="1"/>
  <c r="H406" i="15"/>
  <c r="R405" i="12" s="1"/>
  <c r="H407" i="15"/>
  <c r="R406" i="12" s="1"/>
  <c r="H408" i="15"/>
  <c r="R407" i="12" s="1"/>
  <c r="H409" i="15"/>
  <c r="R408" i="12" s="1"/>
  <c r="H410" i="15"/>
  <c r="R409" i="12" s="1"/>
  <c r="H411" i="15"/>
  <c r="R410" i="12" s="1"/>
  <c r="H412" i="15"/>
  <c r="R411" i="12" s="1"/>
  <c r="H413" i="15"/>
  <c r="R412" i="12" s="1"/>
  <c r="H414" i="15"/>
  <c r="R413" i="12" s="1"/>
  <c r="H415" i="15"/>
  <c r="R414" i="12" s="1"/>
  <c r="H416" i="15"/>
  <c r="R415" i="12" s="1"/>
  <c r="H417" i="15"/>
  <c r="R416" i="12" s="1"/>
  <c r="H418" i="15"/>
  <c r="R417" i="12" s="1"/>
  <c r="H419" i="15"/>
  <c r="R418" i="12" s="1"/>
  <c r="H420" i="15"/>
  <c r="R419" i="12" s="1"/>
  <c r="H421" i="15"/>
  <c r="R420" i="12" s="1"/>
  <c r="H422" i="15"/>
  <c r="R421" i="12" s="1"/>
  <c r="H423" i="15"/>
  <c r="R422" i="12" s="1"/>
  <c r="H424" i="15"/>
  <c r="R423" i="12" s="1"/>
  <c r="H425" i="15"/>
  <c r="R424" i="12" s="1"/>
  <c r="H426" i="15"/>
  <c r="R425" i="12" s="1"/>
  <c r="H427" i="15"/>
  <c r="R426" i="12" s="1"/>
  <c r="H428" i="15"/>
  <c r="R427" i="12" s="1"/>
  <c r="H429" i="15"/>
  <c r="R428" i="12" s="1"/>
  <c r="H430" i="15"/>
  <c r="R429" i="12" s="1"/>
  <c r="H431" i="15"/>
  <c r="R430" i="12" s="1"/>
  <c r="H432" i="15"/>
  <c r="R431" i="12" s="1"/>
  <c r="H433" i="15"/>
  <c r="R432" i="12" s="1"/>
  <c r="H434" i="15"/>
  <c r="R433" i="12" s="1"/>
  <c r="H435" i="15"/>
  <c r="R434" i="12" s="1"/>
  <c r="H436" i="15"/>
  <c r="R435" i="12" s="1"/>
  <c r="H437" i="15"/>
  <c r="R436" i="12" s="1"/>
  <c r="H438" i="15"/>
  <c r="R437" i="12" s="1"/>
  <c r="H439" i="15"/>
  <c r="R438" i="12" s="1"/>
  <c r="H440" i="15"/>
  <c r="R439" i="12" s="1"/>
  <c r="H441" i="15"/>
  <c r="R440" i="12" s="1"/>
  <c r="H442" i="15"/>
  <c r="R441" i="12" s="1"/>
  <c r="H443" i="15"/>
  <c r="R442" i="12" s="1"/>
  <c r="H444" i="15"/>
  <c r="R443" i="12" s="1"/>
  <c r="H445" i="15"/>
  <c r="R444" i="12" s="1"/>
  <c r="H446" i="15"/>
  <c r="R445" i="12" s="1"/>
  <c r="H447" i="15"/>
  <c r="R446" i="12" s="1"/>
  <c r="H448" i="15"/>
  <c r="R447" i="12" s="1"/>
  <c r="H449" i="15"/>
  <c r="R448" i="12" s="1"/>
  <c r="H450" i="15"/>
  <c r="R449" i="12" s="1"/>
  <c r="H451" i="15"/>
  <c r="R450" i="12" s="1"/>
  <c r="H452" i="15"/>
  <c r="R451" i="12" s="1"/>
  <c r="H453" i="15"/>
  <c r="R452" i="12" s="1"/>
  <c r="H454" i="15"/>
  <c r="R453" i="12" s="1"/>
  <c r="H455" i="15"/>
  <c r="R454" i="12" s="1"/>
  <c r="H456" i="15"/>
  <c r="R455" i="12" s="1"/>
  <c r="H457" i="15"/>
  <c r="R456" i="12" s="1"/>
  <c r="H458" i="15"/>
  <c r="R457" i="12" s="1"/>
  <c r="H459" i="15"/>
  <c r="R458" i="12" s="1"/>
  <c r="H460" i="15"/>
  <c r="R459" i="12" s="1"/>
  <c r="H461" i="15"/>
  <c r="R460" i="12" s="1"/>
  <c r="H462" i="15"/>
  <c r="R461" i="12" s="1"/>
  <c r="H463" i="15"/>
  <c r="R462" i="12" s="1"/>
  <c r="H464" i="15"/>
  <c r="R463" i="12" s="1"/>
  <c r="H465" i="15"/>
  <c r="R464" i="12" s="1"/>
  <c r="H466" i="15"/>
  <c r="R465" i="12" s="1"/>
  <c r="H467" i="15"/>
  <c r="R466" i="12" s="1"/>
  <c r="H468" i="15"/>
  <c r="R467" i="12" s="1"/>
  <c r="H469" i="15"/>
  <c r="R468" i="12" s="1"/>
  <c r="H470" i="15"/>
  <c r="R469" i="12" s="1"/>
  <c r="H471" i="15"/>
  <c r="R470" i="12" s="1"/>
  <c r="H472" i="15"/>
  <c r="R471" i="12" s="1"/>
  <c r="H473" i="15"/>
  <c r="R472" i="12" s="1"/>
  <c r="H474" i="15"/>
  <c r="R473" i="12" s="1"/>
  <c r="H475" i="15"/>
  <c r="R474" i="12" s="1"/>
  <c r="H476" i="15"/>
  <c r="R475" i="12" s="1"/>
  <c r="H477" i="15"/>
  <c r="R476" i="12" s="1"/>
  <c r="H478" i="15"/>
  <c r="R477" i="12" s="1"/>
  <c r="H479" i="15"/>
  <c r="R478" i="12" s="1"/>
  <c r="H480" i="15"/>
  <c r="R479" i="12" s="1"/>
  <c r="H481" i="15"/>
  <c r="R480" i="12" s="1"/>
  <c r="H482" i="15"/>
  <c r="R481" i="12" s="1"/>
  <c r="H483" i="15"/>
  <c r="R482" i="12" s="1"/>
  <c r="H484" i="15"/>
  <c r="R483" i="12" s="1"/>
  <c r="H485" i="15"/>
  <c r="R484" i="12" s="1"/>
  <c r="H486" i="15"/>
  <c r="R485" i="12" s="1"/>
  <c r="H487" i="15"/>
  <c r="R486" i="12" s="1"/>
  <c r="H488" i="15"/>
  <c r="R487" i="12" s="1"/>
  <c r="H489" i="15"/>
  <c r="R488" i="12" s="1"/>
  <c r="H490" i="15"/>
  <c r="R489" i="12" s="1"/>
  <c r="H491" i="15"/>
  <c r="R490" i="12" s="1"/>
  <c r="H492" i="15"/>
  <c r="R491" i="12" s="1"/>
  <c r="H493" i="15"/>
  <c r="R492" i="12" s="1"/>
  <c r="H494" i="15"/>
  <c r="R493" i="12" s="1"/>
  <c r="H495" i="15"/>
  <c r="R494" i="12" s="1"/>
  <c r="H496" i="15"/>
  <c r="R495" i="12" s="1"/>
  <c r="H497" i="15"/>
  <c r="R496" i="12" s="1"/>
  <c r="H498" i="15"/>
  <c r="R497" i="12" s="1"/>
  <c r="H499" i="15"/>
  <c r="R498" i="12" s="1"/>
  <c r="H500" i="15"/>
  <c r="R499" i="12" s="1"/>
  <c r="H501" i="15"/>
  <c r="R500" i="12" s="1"/>
  <c r="H502" i="15"/>
  <c r="R501" i="12" s="1"/>
  <c r="H503" i="15"/>
  <c r="R502" i="12" s="1"/>
  <c r="H504" i="15"/>
  <c r="R503" i="12" s="1"/>
  <c r="H505" i="15"/>
  <c r="R504" i="12" s="1"/>
  <c r="H506" i="15"/>
  <c r="R505" i="12" s="1"/>
  <c r="H57" i="15"/>
  <c r="R56" i="12" s="1"/>
  <c r="N51" i="7" l="1"/>
  <c r="N46" i="7" s="1"/>
  <c r="M6" i="12" s="1"/>
  <c r="N52" i="7"/>
  <c r="N47" i="7" s="1"/>
  <c r="M7" i="12" s="1"/>
  <c r="N50" i="7"/>
  <c r="N45" i="7" s="1"/>
  <c r="M5" i="12" s="1"/>
  <c r="I51" i="7"/>
  <c r="I46" i="7" s="1"/>
  <c r="H6" i="12" s="1"/>
  <c r="I52" i="7"/>
  <c r="I47" i="7" s="1"/>
  <c r="H7" i="12" s="1"/>
  <c r="I50" i="7"/>
  <c r="I45" i="7" s="1"/>
  <c r="H5" i="12" s="1"/>
  <c r="E264" i="11"/>
  <c r="E265" i="11"/>
  <c r="E266" i="11"/>
  <c r="E267" i="11"/>
  <c r="E268" i="11"/>
  <c r="E269" i="11"/>
  <c r="E270" i="11"/>
  <c r="E271" i="11"/>
  <c r="F265" i="11"/>
  <c r="F266" i="11"/>
  <c r="F267" i="11"/>
  <c r="F268" i="11"/>
  <c r="F269" i="11"/>
  <c r="F270" i="11"/>
  <c r="F271" i="11"/>
  <c r="F272" i="11"/>
  <c r="F273" i="11"/>
  <c r="F274" i="11"/>
  <c r="F275" i="11"/>
  <c r="F276" i="11"/>
  <c r="F277" i="11"/>
  <c r="F278" i="11"/>
  <c r="F264" i="11"/>
  <c r="Q51" i="7"/>
  <c r="Q46" i="7" s="1"/>
  <c r="P6" i="12" s="1"/>
  <c r="R51" i="7"/>
  <c r="R46" i="7" s="1"/>
  <c r="Q6" i="12" s="1"/>
  <c r="R50" i="7"/>
  <c r="R45" i="7" s="1"/>
  <c r="Q5" i="12" s="1"/>
  <c r="O32" i="10"/>
  <c r="N32" i="10"/>
  <c r="N34" i="2"/>
  <c r="M34" i="2"/>
  <c r="N25" i="1"/>
  <c r="O25" i="1"/>
  <c r="D59" i="7"/>
  <c r="R61" i="7"/>
  <c r="Q61" i="7"/>
  <c r="P61" i="7"/>
  <c r="O61" i="7"/>
  <c r="O56" i="7" s="1"/>
  <c r="N61" i="7"/>
  <c r="M61" i="7"/>
  <c r="L61" i="7"/>
  <c r="K61" i="7"/>
  <c r="K56" i="7" s="1"/>
  <c r="J61" i="7"/>
  <c r="I61" i="7"/>
  <c r="H61" i="7"/>
  <c r="G61" i="7"/>
  <c r="F61" i="7"/>
  <c r="E61" i="7"/>
  <c r="R60" i="7"/>
  <c r="Q60" i="7"/>
  <c r="Q55" i="7" s="1"/>
  <c r="P60" i="7"/>
  <c r="O60" i="7"/>
  <c r="N60" i="7"/>
  <c r="M60" i="7"/>
  <c r="M55" i="7" s="1"/>
  <c r="L60" i="7"/>
  <c r="K60" i="7"/>
  <c r="J60" i="7"/>
  <c r="I60" i="7"/>
  <c r="I55" i="7" s="1"/>
  <c r="H60" i="7"/>
  <c r="G60" i="7"/>
  <c r="F60" i="7"/>
  <c r="E60" i="7"/>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E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139" i="11"/>
  <c r="F139" i="11"/>
  <c r="F131" i="11"/>
  <c r="E50" i="7"/>
  <c r="E45" i="7" s="1"/>
  <c r="D5" i="12" s="1"/>
  <c r="E51" i="7"/>
  <c r="E46" i="7" s="1"/>
  <c r="D6" i="12" s="1"/>
  <c r="F50" i="7"/>
  <c r="F45" i="7" s="1"/>
  <c r="E5" i="12" s="1"/>
  <c r="F51" i="7"/>
  <c r="F46" i="7" s="1"/>
  <c r="E6" i="12" s="1"/>
  <c r="G50" i="7"/>
  <c r="G45" i="7" s="1"/>
  <c r="F5" i="12" s="1"/>
  <c r="G51" i="7"/>
  <c r="G46" i="7" s="1"/>
  <c r="F6" i="12" s="1"/>
  <c r="H50" i="7"/>
  <c r="H45" i="7" s="1"/>
  <c r="G5" i="12" s="1"/>
  <c r="H51" i="7"/>
  <c r="H46" i="7" s="1"/>
  <c r="G6" i="12" s="1"/>
  <c r="J50" i="7"/>
  <c r="J45" i="7" s="1"/>
  <c r="I5" i="12" s="1"/>
  <c r="J51" i="7"/>
  <c r="J46" i="7" s="1"/>
  <c r="I6" i="12" s="1"/>
  <c r="K50" i="7"/>
  <c r="K45" i="7" s="1"/>
  <c r="J5" i="12" s="1"/>
  <c r="K51" i="7"/>
  <c r="K46" i="7" s="1"/>
  <c r="J6" i="12" s="1"/>
  <c r="L50" i="7"/>
  <c r="L45" i="7" s="1"/>
  <c r="K5" i="12" s="1"/>
  <c r="L51" i="7"/>
  <c r="L46" i="7" s="1"/>
  <c r="K6" i="12" s="1"/>
  <c r="M50" i="7"/>
  <c r="M45" i="7" s="1"/>
  <c r="L5" i="12" s="1"/>
  <c r="M51" i="7"/>
  <c r="M46" i="7" s="1"/>
  <c r="L6" i="12" s="1"/>
  <c r="O50" i="7"/>
  <c r="O45" i="7" s="1"/>
  <c r="N5" i="12" s="1"/>
  <c r="O51" i="7"/>
  <c r="O46" i="7" s="1"/>
  <c r="N6" i="12" s="1"/>
  <c r="P50" i="7"/>
  <c r="P45" i="7" s="1"/>
  <c r="O5" i="12" s="1"/>
  <c r="P51" i="7"/>
  <c r="P46" i="7" s="1"/>
  <c r="O6" i="12" s="1"/>
  <c r="Q50" i="7"/>
  <c r="Q45" i="7" s="1"/>
  <c r="P5" i="12" s="1"/>
  <c r="E52" i="7"/>
  <c r="E47" i="7" s="1"/>
  <c r="D7" i="12" s="1"/>
  <c r="F52" i="7"/>
  <c r="F47" i="7" s="1"/>
  <c r="E7" i="12" s="1"/>
  <c r="G52" i="7"/>
  <c r="G47" i="7" s="1"/>
  <c r="F7" i="12" s="1"/>
  <c r="H52" i="7"/>
  <c r="H47" i="7" s="1"/>
  <c r="G7" i="12" s="1"/>
  <c r="J52" i="7"/>
  <c r="J47" i="7" s="1"/>
  <c r="I7" i="12" s="1"/>
  <c r="K52" i="7"/>
  <c r="K47" i="7" s="1"/>
  <c r="J7" i="12" s="1"/>
  <c r="L52" i="7"/>
  <c r="L47" i="7" s="1"/>
  <c r="K7" i="12" s="1"/>
  <c r="M52" i="7"/>
  <c r="M47" i="7" s="1"/>
  <c r="L7" i="12" s="1"/>
  <c r="O52" i="7"/>
  <c r="O47" i="7" s="1"/>
  <c r="N7" i="12" s="1"/>
  <c r="P52" i="7"/>
  <c r="P47" i="7" s="1"/>
  <c r="O7" i="12" s="1"/>
  <c r="Q52" i="7"/>
  <c r="Q47" i="7" s="1"/>
  <c r="P7" i="12" s="1"/>
  <c r="R52" i="7"/>
  <c r="R47" i="7" s="1"/>
  <c r="Q7" i="12" s="1"/>
  <c r="R6" i="12"/>
  <c r="R8" i="12" s="1"/>
  <c r="M56" i="7"/>
  <c r="N56" i="7"/>
  <c r="P56" i="7"/>
  <c r="Q56" i="7"/>
  <c r="R56" i="7"/>
  <c r="L56" i="7"/>
  <c r="I56" i="7"/>
  <c r="J56" i="7"/>
  <c r="H56" i="7"/>
  <c r="G56" i="7"/>
  <c r="F56" i="7"/>
  <c r="E56" i="7"/>
  <c r="F55" i="7"/>
  <c r="G55" i="7"/>
  <c r="H55" i="7"/>
  <c r="J55" i="7"/>
  <c r="K55" i="7"/>
  <c r="L55" i="7"/>
  <c r="N55" i="7"/>
  <c r="O55" i="7"/>
  <c r="P55" i="7"/>
  <c r="R55" i="7"/>
  <c r="E55" i="7"/>
  <c r="C12" i="12"/>
  <c r="C13" i="12" s="1"/>
  <c r="R7" i="12"/>
  <c r="R5"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S69" i="12"/>
  <c r="S70" i="12"/>
  <c r="S71" i="12"/>
  <c r="S72" i="12"/>
  <c r="S73" i="12"/>
  <c r="S74" i="12"/>
  <c r="S75" i="12"/>
  <c r="S76" i="12"/>
  <c r="S77" i="12"/>
  <c r="S78" i="12"/>
  <c r="S79" i="12"/>
  <c r="S80" i="12"/>
  <c r="S81" i="12"/>
  <c r="S82" i="12"/>
  <c r="S83" i="12"/>
  <c r="S84" i="12"/>
  <c r="S85" i="12"/>
  <c r="S86" i="12"/>
  <c r="S87" i="12"/>
  <c r="S88" i="12"/>
  <c r="S89" i="12"/>
  <c r="S90" i="12"/>
  <c r="S91" i="12"/>
  <c r="S92" i="12"/>
  <c r="S93" i="12"/>
  <c r="S94" i="12"/>
  <c r="S95" i="12"/>
  <c r="S96" i="12"/>
  <c r="S97" i="12"/>
  <c r="S98" i="12"/>
  <c r="S99" i="12"/>
  <c r="S100" i="12"/>
  <c r="S101" i="12"/>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S127" i="12"/>
  <c r="S128" i="12"/>
  <c r="S129" i="12"/>
  <c r="S130" i="12"/>
  <c r="S131" i="12"/>
  <c r="S132" i="12"/>
  <c r="S133" i="12"/>
  <c r="S134" i="12"/>
  <c r="S135" i="12"/>
  <c r="S136" i="12"/>
  <c r="S137" i="12"/>
  <c r="S138" i="12"/>
  <c r="S139" i="12"/>
  <c r="S140" i="12"/>
  <c r="S141" i="12"/>
  <c r="S142" i="12"/>
  <c r="S143" i="12"/>
  <c r="S144" i="12"/>
  <c r="S145" i="12"/>
  <c r="S146" i="12"/>
  <c r="S147" i="12"/>
  <c r="S148" i="12"/>
  <c r="S149" i="12"/>
  <c r="S150" i="12"/>
  <c r="S151" i="12"/>
  <c r="S152" i="12"/>
  <c r="S153" i="12"/>
  <c r="S154" i="12"/>
  <c r="S155" i="12"/>
  <c r="S156" i="12"/>
  <c r="S157" i="12"/>
  <c r="S158" i="12"/>
  <c r="S159" i="12"/>
  <c r="S160" i="12"/>
  <c r="S161" i="12"/>
  <c r="S162" i="12"/>
  <c r="S163" i="12"/>
  <c r="S164" i="12"/>
  <c r="S165" i="12"/>
  <c r="S166" i="12"/>
  <c r="S167" i="12"/>
  <c r="S168" i="12"/>
  <c r="S169" i="12"/>
  <c r="S170" i="12"/>
  <c r="S171" i="12"/>
  <c r="S172" i="12"/>
  <c r="S173" i="12"/>
  <c r="S174" i="12"/>
  <c r="S175" i="12"/>
  <c r="S176" i="12"/>
  <c r="S177" i="12"/>
  <c r="S178" i="12"/>
  <c r="S179" i="12"/>
  <c r="S180" i="12"/>
  <c r="S181" i="12"/>
  <c r="S182" i="12"/>
  <c r="S183" i="12"/>
  <c r="S184" i="12"/>
  <c r="S185" i="12"/>
  <c r="S186" i="12"/>
  <c r="S187" i="12"/>
  <c r="S188" i="12"/>
  <c r="S189" i="12"/>
  <c r="S190" i="12"/>
  <c r="S191" i="12"/>
  <c r="S192" i="12"/>
  <c r="S193" i="12"/>
  <c r="S194" i="12"/>
  <c r="S195" i="12"/>
  <c r="S196" i="12"/>
  <c r="S197" i="12"/>
  <c r="S198" i="12"/>
  <c r="S199" i="12"/>
  <c r="S200" i="12"/>
  <c r="S201" i="12"/>
  <c r="S202" i="12"/>
  <c r="S203" i="12"/>
  <c r="S204" i="12"/>
  <c r="S205" i="12"/>
  <c r="S206" i="12"/>
  <c r="S207" i="12"/>
  <c r="S208" i="12"/>
  <c r="S209" i="12"/>
  <c r="S210" i="12"/>
  <c r="S211" i="12"/>
  <c r="S212" i="12"/>
  <c r="S213" i="12"/>
  <c r="S214" i="12"/>
  <c r="S215" i="12"/>
  <c r="S216" i="12"/>
  <c r="S217" i="12"/>
  <c r="S218" i="12"/>
  <c r="S219" i="12"/>
  <c r="S220" i="12"/>
  <c r="S221" i="12"/>
  <c r="S222" i="12"/>
  <c r="S223" i="12"/>
  <c r="S224" i="12"/>
  <c r="S225" i="12"/>
  <c r="S226" i="12"/>
  <c r="S227" i="12"/>
  <c r="S228" i="12"/>
  <c r="S229" i="12"/>
  <c r="S230" i="12"/>
  <c r="S231" i="12"/>
  <c r="S232" i="12"/>
  <c r="S233" i="12"/>
  <c r="S234" i="12"/>
  <c r="S235" i="12"/>
  <c r="S236" i="12"/>
  <c r="S237" i="12"/>
  <c r="S238" i="12"/>
  <c r="S239" i="12"/>
  <c r="S240" i="12"/>
  <c r="S241" i="12"/>
  <c r="S242" i="12"/>
  <c r="S243" i="12"/>
  <c r="S244" i="12"/>
  <c r="S245" i="12"/>
  <c r="S246" i="12"/>
  <c r="S247" i="12"/>
  <c r="S248" i="12"/>
  <c r="S249" i="12"/>
  <c r="S250" i="12"/>
  <c r="S251" i="12"/>
  <c r="S252" i="12"/>
  <c r="S253" i="12"/>
  <c r="S254" i="12"/>
  <c r="S255" i="12"/>
  <c r="S256" i="12"/>
  <c r="S257" i="12"/>
  <c r="S258" i="12"/>
  <c r="S259" i="12"/>
  <c r="S260" i="12"/>
  <c r="S261" i="12"/>
  <c r="S262" i="12"/>
  <c r="S263" i="12"/>
  <c r="S264" i="12"/>
  <c r="S265" i="12"/>
  <c r="S266" i="12"/>
  <c r="S267" i="12"/>
  <c r="S268" i="12"/>
  <c r="S269" i="12"/>
  <c r="S270" i="12"/>
  <c r="S271" i="12"/>
  <c r="S272" i="12"/>
  <c r="S273" i="12"/>
  <c r="S274" i="12"/>
  <c r="S275" i="12"/>
  <c r="S276" i="12"/>
  <c r="S277" i="12"/>
  <c r="S278" i="12"/>
  <c r="S279" i="12"/>
  <c r="S280" i="12"/>
  <c r="S281" i="12"/>
  <c r="S282" i="12"/>
  <c r="S283" i="12"/>
  <c r="S284" i="12"/>
  <c r="S285" i="12"/>
  <c r="S286" i="12"/>
  <c r="S287" i="12"/>
  <c r="S288" i="12"/>
  <c r="S289" i="12"/>
  <c r="S290" i="12"/>
  <c r="S291" i="12"/>
  <c r="S292" i="12"/>
  <c r="S293" i="12"/>
  <c r="S294" i="12"/>
  <c r="S295" i="12"/>
  <c r="S296" i="12"/>
  <c r="S297" i="12"/>
  <c r="S298" i="12"/>
  <c r="S299" i="12"/>
  <c r="S300" i="12"/>
  <c r="S301" i="12"/>
  <c r="S302" i="12"/>
  <c r="S303" i="12"/>
  <c r="S304" i="12"/>
  <c r="S305" i="12"/>
  <c r="S306" i="12"/>
  <c r="S307" i="12"/>
  <c r="S308" i="12"/>
  <c r="S309" i="12"/>
  <c r="S310" i="12"/>
  <c r="S311" i="12"/>
  <c r="S312" i="12"/>
  <c r="S313" i="12"/>
  <c r="S314" i="12"/>
  <c r="S315" i="12"/>
  <c r="S316" i="12"/>
  <c r="S317" i="12"/>
  <c r="S318" i="12"/>
  <c r="T318" i="12"/>
  <c r="S319" i="12"/>
  <c r="T319" i="12"/>
  <c r="S320" i="12"/>
  <c r="T320" i="12"/>
  <c r="S321" i="12"/>
  <c r="T321" i="12"/>
  <c r="S322" i="12"/>
  <c r="T322" i="12"/>
  <c r="S323" i="12"/>
  <c r="T323" i="12"/>
  <c r="S324" i="12"/>
  <c r="T324" i="12"/>
  <c r="S325" i="12"/>
  <c r="T325" i="12"/>
  <c r="S326" i="12"/>
  <c r="T326" i="12"/>
  <c r="S327" i="12"/>
  <c r="T327" i="12"/>
  <c r="S328" i="12"/>
  <c r="T328" i="12"/>
  <c r="S329" i="12"/>
  <c r="T329" i="12"/>
  <c r="S330" i="12"/>
  <c r="T330" i="12"/>
  <c r="S331" i="12"/>
  <c r="T331" i="12"/>
  <c r="S332" i="12"/>
  <c r="T332" i="12"/>
  <c r="S333" i="12"/>
  <c r="T333" i="12"/>
  <c r="S334" i="12"/>
  <c r="T334" i="12"/>
  <c r="S335" i="12"/>
  <c r="T335" i="12"/>
  <c r="S336" i="12"/>
  <c r="T336" i="12"/>
  <c r="S337" i="12"/>
  <c r="T337" i="12"/>
  <c r="S338" i="12"/>
  <c r="T338" i="12"/>
  <c r="S339" i="12"/>
  <c r="T339" i="12"/>
  <c r="S340" i="12"/>
  <c r="T340" i="12"/>
  <c r="S341" i="12"/>
  <c r="T341" i="12"/>
  <c r="S342" i="12"/>
  <c r="T342" i="12"/>
  <c r="S343" i="12"/>
  <c r="T343" i="12"/>
  <c r="S344" i="12"/>
  <c r="T344" i="12"/>
  <c r="S345" i="12"/>
  <c r="T345" i="12"/>
  <c r="S346" i="12"/>
  <c r="T346" i="12"/>
  <c r="S347" i="12"/>
  <c r="T347" i="12"/>
  <c r="S348" i="12"/>
  <c r="T348" i="12"/>
  <c r="S349" i="12"/>
  <c r="T349" i="12"/>
  <c r="S350" i="12"/>
  <c r="T350" i="12"/>
  <c r="S351" i="12"/>
  <c r="T351" i="12"/>
  <c r="S352" i="12"/>
  <c r="T352" i="12"/>
  <c r="S353" i="12"/>
  <c r="T353" i="12"/>
  <c r="S354" i="12"/>
  <c r="T354" i="12"/>
  <c r="S355" i="12"/>
  <c r="T355" i="12"/>
  <c r="S356" i="12"/>
  <c r="T356" i="12"/>
  <c r="S357" i="12"/>
  <c r="T357" i="12"/>
  <c r="S358" i="12"/>
  <c r="T358" i="12"/>
  <c r="S359" i="12"/>
  <c r="T359" i="12"/>
  <c r="S360" i="12"/>
  <c r="T360" i="12"/>
  <c r="S361" i="12"/>
  <c r="T361" i="12"/>
  <c r="S362" i="12"/>
  <c r="T362" i="12"/>
  <c r="S363" i="12"/>
  <c r="T363" i="12"/>
  <c r="S364" i="12"/>
  <c r="T364" i="12"/>
  <c r="S365" i="12"/>
  <c r="T365" i="12"/>
  <c r="S366" i="12"/>
  <c r="T366" i="12"/>
  <c r="S367" i="12"/>
  <c r="T367" i="12"/>
  <c r="S368" i="12"/>
  <c r="T368" i="12"/>
  <c r="S369" i="12"/>
  <c r="T369" i="12"/>
  <c r="S370" i="12"/>
  <c r="T370" i="12"/>
  <c r="S371" i="12"/>
  <c r="T371" i="12"/>
  <c r="S372" i="12"/>
  <c r="T372" i="12"/>
  <c r="S373" i="12"/>
  <c r="T373" i="12"/>
  <c r="S374" i="12"/>
  <c r="T374" i="12"/>
  <c r="S375" i="12"/>
  <c r="T375" i="12"/>
  <c r="S376" i="12"/>
  <c r="T376" i="12"/>
  <c r="S377" i="12"/>
  <c r="T377" i="12"/>
  <c r="S378" i="12"/>
  <c r="T378" i="12"/>
  <c r="S379" i="12"/>
  <c r="T379" i="12"/>
  <c r="S380" i="12"/>
  <c r="T380" i="12"/>
  <c r="S381" i="12"/>
  <c r="T381" i="12"/>
  <c r="S382" i="12"/>
  <c r="T382" i="12"/>
  <c r="S383" i="12"/>
  <c r="T383" i="12"/>
  <c r="S384" i="12"/>
  <c r="T384" i="12"/>
  <c r="S385" i="12"/>
  <c r="T385" i="12"/>
  <c r="S386" i="12"/>
  <c r="T386" i="12"/>
  <c r="S387" i="12"/>
  <c r="T387" i="12"/>
  <c r="S388" i="12"/>
  <c r="T388" i="12"/>
  <c r="S389" i="12"/>
  <c r="T389" i="12"/>
  <c r="S390" i="12"/>
  <c r="T390" i="12"/>
  <c r="S391" i="12"/>
  <c r="T391" i="12"/>
  <c r="S392" i="12"/>
  <c r="T392" i="12"/>
  <c r="S393" i="12"/>
  <c r="T393" i="12"/>
  <c r="S394" i="12"/>
  <c r="T394" i="12"/>
  <c r="S395" i="12"/>
  <c r="T395" i="12"/>
  <c r="S396" i="12"/>
  <c r="T396" i="12"/>
  <c r="S397" i="12"/>
  <c r="T397" i="12"/>
  <c r="S398" i="12"/>
  <c r="T398" i="12"/>
  <c r="S399" i="12"/>
  <c r="T399" i="12"/>
  <c r="S400" i="12"/>
  <c r="T400" i="12"/>
  <c r="S401" i="12"/>
  <c r="T401" i="12"/>
  <c r="S402" i="12"/>
  <c r="T402" i="12"/>
  <c r="S403" i="12"/>
  <c r="T403" i="12"/>
  <c r="S404" i="12"/>
  <c r="T404" i="12"/>
  <c r="S405" i="12"/>
  <c r="T405" i="12"/>
  <c r="S406" i="12"/>
  <c r="T406" i="12"/>
  <c r="S407" i="12"/>
  <c r="T407" i="12"/>
  <c r="S408" i="12"/>
  <c r="T408" i="12"/>
  <c r="S409" i="12"/>
  <c r="T409" i="12"/>
  <c r="S410" i="12"/>
  <c r="T410" i="12"/>
  <c r="S411" i="12"/>
  <c r="T411" i="12"/>
  <c r="S412" i="12"/>
  <c r="T412" i="12"/>
  <c r="S413" i="12"/>
  <c r="T413" i="12"/>
  <c r="S414" i="12"/>
  <c r="T414" i="12"/>
  <c r="S415" i="12"/>
  <c r="T415" i="12"/>
  <c r="S416" i="12"/>
  <c r="T416" i="12"/>
  <c r="S417" i="12"/>
  <c r="T417" i="12"/>
  <c r="S418" i="12"/>
  <c r="T418" i="12"/>
  <c r="S419" i="12"/>
  <c r="T419" i="12"/>
  <c r="S420" i="12"/>
  <c r="T420" i="12"/>
  <c r="S421" i="12"/>
  <c r="T421" i="12"/>
  <c r="S422" i="12"/>
  <c r="T422" i="12"/>
  <c r="S423" i="12"/>
  <c r="T423" i="12"/>
  <c r="S424" i="12"/>
  <c r="T424" i="12"/>
  <c r="S425" i="12"/>
  <c r="T425" i="12"/>
  <c r="S426" i="12"/>
  <c r="T426" i="12"/>
  <c r="S427" i="12"/>
  <c r="T427" i="12"/>
  <c r="S428" i="12"/>
  <c r="T428" i="12"/>
  <c r="S429" i="12"/>
  <c r="T429" i="12"/>
  <c r="S430" i="12"/>
  <c r="T430" i="12"/>
  <c r="S431" i="12"/>
  <c r="T431" i="12"/>
  <c r="S432" i="12"/>
  <c r="T432" i="12"/>
  <c r="S433" i="12"/>
  <c r="T433" i="12"/>
  <c r="S434" i="12"/>
  <c r="T434" i="12"/>
  <c r="S435" i="12"/>
  <c r="T435" i="12"/>
  <c r="S436" i="12"/>
  <c r="T436" i="12"/>
  <c r="S437" i="12"/>
  <c r="T437" i="12"/>
  <c r="S438" i="12"/>
  <c r="T438" i="12"/>
  <c r="S439" i="12"/>
  <c r="T439" i="12"/>
  <c r="S440" i="12"/>
  <c r="T440" i="12"/>
  <c r="S441" i="12"/>
  <c r="T441" i="12"/>
  <c r="S442" i="12"/>
  <c r="T442" i="12"/>
  <c r="S443" i="12"/>
  <c r="T443" i="12"/>
  <c r="S444" i="12"/>
  <c r="T444" i="12"/>
  <c r="S445" i="12"/>
  <c r="T445" i="12"/>
  <c r="S446" i="12"/>
  <c r="T446" i="12"/>
  <c r="S447" i="12"/>
  <c r="T447" i="12"/>
  <c r="S448" i="12"/>
  <c r="T448" i="12"/>
  <c r="S449" i="12"/>
  <c r="T449" i="12"/>
  <c r="S450" i="12"/>
  <c r="T450" i="12"/>
  <c r="S451" i="12"/>
  <c r="T451" i="12"/>
  <c r="S452" i="12"/>
  <c r="T452" i="12"/>
  <c r="S453" i="12"/>
  <c r="T453" i="12"/>
  <c r="S454" i="12"/>
  <c r="T454" i="12"/>
  <c r="S455" i="12"/>
  <c r="T455" i="12"/>
  <c r="S456" i="12"/>
  <c r="T456" i="12"/>
  <c r="S457" i="12"/>
  <c r="T457" i="12"/>
  <c r="S458" i="12"/>
  <c r="T458" i="12"/>
  <c r="S459" i="12"/>
  <c r="T459" i="12"/>
  <c r="S460" i="12"/>
  <c r="T460" i="12"/>
  <c r="S461" i="12"/>
  <c r="T461" i="12"/>
  <c r="S462" i="12"/>
  <c r="T462" i="12"/>
  <c r="S463" i="12"/>
  <c r="T463" i="12"/>
  <c r="S464" i="12"/>
  <c r="T464" i="12"/>
  <c r="S465" i="12"/>
  <c r="T465" i="12"/>
  <c r="S466" i="12"/>
  <c r="T466" i="12"/>
  <c r="S467" i="12"/>
  <c r="T467" i="12"/>
  <c r="S468" i="12"/>
  <c r="T468" i="12"/>
  <c r="S469" i="12"/>
  <c r="T469" i="12"/>
  <c r="S470" i="12"/>
  <c r="T470" i="12"/>
  <c r="S471" i="12"/>
  <c r="T471" i="12"/>
  <c r="S472" i="12"/>
  <c r="T472" i="12"/>
  <c r="S473" i="12"/>
  <c r="T473" i="12"/>
  <c r="S474" i="12"/>
  <c r="T474" i="12"/>
  <c r="S475" i="12"/>
  <c r="T475" i="12"/>
  <c r="S476" i="12"/>
  <c r="T476" i="12"/>
  <c r="S477" i="12"/>
  <c r="T477" i="12"/>
  <c r="S478" i="12"/>
  <c r="T478" i="12"/>
  <c r="S479" i="12"/>
  <c r="T479" i="12"/>
  <c r="S480" i="12"/>
  <c r="T480" i="12"/>
  <c r="S481" i="12"/>
  <c r="T481" i="12"/>
  <c r="S482" i="12"/>
  <c r="T482" i="12"/>
  <c r="S483" i="12"/>
  <c r="T483" i="12"/>
  <c r="S484" i="12"/>
  <c r="T484" i="12"/>
  <c r="S485" i="12"/>
  <c r="T485" i="12"/>
  <c r="S486" i="12"/>
  <c r="T486" i="12"/>
  <c r="S487" i="12"/>
  <c r="T487" i="12"/>
  <c r="S488" i="12"/>
  <c r="T488" i="12"/>
  <c r="S489" i="12"/>
  <c r="T489" i="12"/>
  <c r="S490" i="12"/>
  <c r="T490" i="12"/>
  <c r="S491" i="12"/>
  <c r="T491" i="12"/>
  <c r="S492" i="12"/>
  <c r="T492" i="12"/>
  <c r="S493" i="12"/>
  <c r="T493" i="12"/>
  <c r="S494" i="12"/>
  <c r="T494" i="12"/>
  <c r="S495" i="12"/>
  <c r="T495" i="12"/>
  <c r="S496" i="12"/>
  <c r="T496" i="12"/>
  <c r="S497" i="12"/>
  <c r="T497" i="12"/>
  <c r="S498" i="12"/>
  <c r="T498" i="12"/>
  <c r="S499" i="12"/>
  <c r="T499" i="12"/>
  <c r="S500" i="12"/>
  <c r="T500" i="12"/>
  <c r="S501" i="12"/>
  <c r="T501" i="12"/>
  <c r="S502" i="12"/>
  <c r="T502" i="12"/>
  <c r="S503" i="12"/>
  <c r="T503" i="12"/>
  <c r="S504" i="12"/>
  <c r="T504" i="12"/>
  <c r="S505" i="12"/>
  <c r="T505" i="12"/>
  <c r="E57" i="7"/>
  <c r="F57" i="7"/>
  <c r="G57" i="7"/>
  <c r="H57" i="7"/>
  <c r="I57" i="7"/>
  <c r="J57" i="7"/>
  <c r="K57" i="7"/>
  <c r="L57" i="7"/>
  <c r="M57" i="7"/>
  <c r="N57" i="7"/>
  <c r="O57" i="7"/>
  <c r="P57" i="7"/>
  <c r="Q57" i="7"/>
  <c r="R57" i="7"/>
  <c r="F18" i="11"/>
  <c r="E14"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F14" i="11"/>
  <c r="F211" i="11"/>
  <c r="F13" i="11"/>
  <c r="F15" i="11"/>
  <c r="F16" i="11"/>
  <c r="F17" i="11"/>
  <c r="F19" i="11"/>
  <c r="F20" i="11"/>
  <c r="F21" i="11"/>
  <c r="F22" i="11"/>
  <c r="F23" i="11"/>
  <c r="F24" i="11"/>
  <c r="F25" i="11"/>
  <c r="F26" i="11"/>
  <c r="F27" i="11"/>
  <c r="F28" i="11"/>
  <c r="F29" i="11"/>
  <c r="F30" i="11"/>
  <c r="F31" i="11"/>
  <c r="F32"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2" i="11"/>
  <c r="F133" i="11"/>
  <c r="F134" i="11"/>
  <c r="F135" i="11"/>
  <c r="F136" i="11"/>
  <c r="F137" i="11"/>
  <c r="F138" i="11"/>
  <c r="F140" i="11"/>
  <c r="E74"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16" i="11"/>
  <c r="E15" i="11"/>
  <c r="E17" i="11"/>
  <c r="E18" i="11"/>
  <c r="E19" i="11"/>
  <c r="E20" i="11"/>
  <c r="E21" i="11"/>
  <c r="E22" i="11"/>
  <c r="E23" i="11"/>
  <c r="E24" i="11"/>
  <c r="E25" i="11"/>
  <c r="E26" i="11"/>
  <c r="E27" i="11"/>
  <c r="E28" i="11"/>
  <c r="E29" i="11"/>
  <c r="E30" i="11"/>
  <c r="E31" i="11"/>
  <c r="E32"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8" i="12" l="1"/>
  <c r="F4" i="12"/>
  <c r="P12" i="12"/>
  <c r="O11" i="12"/>
  <c r="O8" i="12"/>
  <c r="O12" i="12"/>
  <c r="O4" i="12"/>
  <c r="J8" i="12"/>
  <c r="J12" i="12"/>
  <c r="J4" i="12"/>
  <c r="J11" i="12"/>
  <c r="I8" i="12"/>
  <c r="I4" i="12"/>
  <c r="I12" i="12"/>
  <c r="I11" i="12"/>
  <c r="G4" i="12"/>
  <c r="G12" i="12"/>
  <c r="G8" i="12"/>
  <c r="G11" i="12"/>
  <c r="E8" i="12"/>
  <c r="E11" i="12"/>
  <c r="E12" i="12"/>
  <c r="E4" i="12"/>
  <c r="D4" i="12"/>
  <c r="D8" i="12"/>
  <c r="D12" i="12"/>
  <c r="D11" i="12"/>
  <c r="F12" i="12"/>
  <c r="F11" i="12"/>
  <c r="P11" i="12"/>
  <c r="Q11" i="12"/>
  <c r="Q4" i="12"/>
  <c r="Q8" i="12"/>
  <c r="Q12" i="12"/>
  <c r="I13" i="12"/>
  <c r="H13" i="12"/>
  <c r="J13" i="12"/>
  <c r="K13" i="12"/>
  <c r="M13" i="12"/>
  <c r="L13" i="12"/>
  <c r="N13" i="12"/>
  <c r="C14" i="12"/>
  <c r="Q13" i="12"/>
  <c r="P13" i="12"/>
  <c r="O13" i="12"/>
  <c r="E13" i="12"/>
  <c r="D13" i="12"/>
  <c r="F13" i="12"/>
  <c r="G13" i="12"/>
  <c r="P8" i="12"/>
  <c r="P4" i="12"/>
  <c r="N11" i="12"/>
  <c r="N12" i="12"/>
  <c r="N8" i="12"/>
  <c r="N4" i="12"/>
  <c r="L8" i="12"/>
  <c r="L12" i="12"/>
  <c r="L4" i="12"/>
  <c r="L11" i="12"/>
  <c r="K8" i="12"/>
  <c r="K4" i="12"/>
  <c r="K12" i="12"/>
  <c r="K11" i="12"/>
  <c r="H12" i="12"/>
  <c r="H4" i="12"/>
  <c r="H11" i="12"/>
  <c r="H8" i="12"/>
  <c r="M12" i="12"/>
  <c r="M4" i="12"/>
  <c r="M8" i="12"/>
  <c r="M11" i="12"/>
  <c r="G14" i="12" l="1"/>
  <c r="J14" i="12"/>
  <c r="L14" i="12"/>
  <c r="I14" i="12"/>
  <c r="K14" i="12"/>
  <c r="N14" i="12"/>
  <c r="P14" i="12"/>
  <c r="M14" i="12"/>
  <c r="O14" i="12"/>
  <c r="D14" i="12"/>
  <c r="E14" i="12"/>
  <c r="C15" i="12"/>
  <c r="F14" i="12"/>
  <c r="H14" i="12"/>
  <c r="Q14" i="12"/>
  <c r="U4" i="12"/>
  <c r="U5" i="12" s="1"/>
  <c r="U13" i="12" l="1"/>
  <c r="U11" i="12"/>
  <c r="U12" i="12"/>
  <c r="U14" i="12"/>
  <c r="M15" i="12"/>
  <c r="L15" i="12"/>
  <c r="N15" i="12"/>
  <c r="C16" i="12"/>
  <c r="Q15" i="12"/>
  <c r="P15" i="12"/>
  <c r="G15" i="12"/>
  <c r="E15" i="12"/>
  <c r="D15" i="12"/>
  <c r="F15" i="12"/>
  <c r="K15" i="12"/>
  <c r="I15" i="12"/>
  <c r="H15" i="12"/>
  <c r="J15" i="12"/>
  <c r="O15" i="12"/>
  <c r="U15" i="12" l="1"/>
  <c r="V15" i="12" s="1"/>
  <c r="T12" i="12"/>
  <c r="V12" i="12"/>
  <c r="O16" i="12"/>
  <c r="D16" i="12"/>
  <c r="I16" i="12"/>
  <c r="C17" i="12"/>
  <c r="F16" i="12"/>
  <c r="H16" i="12"/>
  <c r="E16" i="12"/>
  <c r="G16" i="12"/>
  <c r="J16" i="12"/>
  <c r="L16" i="12"/>
  <c r="M16" i="12"/>
  <c r="K16" i="12"/>
  <c r="N16" i="12"/>
  <c r="P16" i="12"/>
  <c r="Q16" i="12"/>
  <c r="V14" i="12"/>
  <c r="T14" i="12"/>
  <c r="T11" i="12"/>
  <c r="V11" i="12"/>
  <c r="T13" i="12"/>
  <c r="V13" i="12"/>
  <c r="T15" i="12" l="1"/>
  <c r="I17" i="12"/>
  <c r="H17" i="12"/>
  <c r="J17" i="12"/>
  <c r="O17" i="12"/>
  <c r="M17" i="12"/>
  <c r="L17" i="12"/>
  <c r="N17" i="12"/>
  <c r="C18" i="12"/>
  <c r="Q17" i="12"/>
  <c r="P17" i="12"/>
  <c r="K17" i="12"/>
  <c r="E17" i="12"/>
  <c r="D17" i="12"/>
  <c r="F17" i="12"/>
  <c r="G17" i="12"/>
  <c r="U16" i="12"/>
  <c r="U17" i="12" l="1"/>
  <c r="V16" i="12"/>
  <c r="T16" i="12"/>
  <c r="F18" i="12"/>
  <c r="H18" i="12"/>
  <c r="I18" i="12"/>
  <c r="G18" i="12"/>
  <c r="J18" i="12"/>
  <c r="L18" i="12"/>
  <c r="Q18" i="12"/>
  <c r="K18" i="12"/>
  <c r="N18" i="12"/>
  <c r="P18" i="12"/>
  <c r="E18" i="12"/>
  <c r="O18" i="12"/>
  <c r="D18" i="12"/>
  <c r="M18" i="12"/>
  <c r="C19" i="12"/>
  <c r="V17" i="12" l="1"/>
  <c r="T17" i="12"/>
  <c r="U18" i="12"/>
  <c r="Q19" i="12"/>
  <c r="P19" i="12"/>
  <c r="O19" i="12"/>
  <c r="E19" i="12"/>
  <c r="D19" i="12"/>
  <c r="F19" i="12"/>
  <c r="K19" i="12"/>
  <c r="I19" i="12"/>
  <c r="H19" i="12"/>
  <c r="J19" i="12"/>
  <c r="G19" i="12"/>
  <c r="M19" i="12"/>
  <c r="L19" i="12"/>
  <c r="N19" i="12"/>
  <c r="C20" i="12"/>
  <c r="U19" i="12" l="1"/>
  <c r="V18" i="12"/>
  <c r="T18" i="12"/>
  <c r="O20" i="12"/>
  <c r="D20" i="12"/>
  <c r="Q20" i="12"/>
  <c r="C21" i="12"/>
  <c r="F20" i="12"/>
  <c r="H20" i="12"/>
  <c r="M20" i="12"/>
  <c r="G20" i="12"/>
  <c r="J20" i="12"/>
  <c r="L20" i="12"/>
  <c r="E20" i="12"/>
  <c r="K20" i="12"/>
  <c r="N20" i="12"/>
  <c r="P20" i="12"/>
  <c r="I20" i="12"/>
  <c r="U20" i="12" l="1"/>
  <c r="V19" i="12"/>
  <c r="T19" i="12"/>
  <c r="E21" i="12"/>
  <c r="D21" i="12"/>
  <c r="F21" i="12"/>
  <c r="G21" i="12"/>
  <c r="I21" i="12"/>
  <c r="H21" i="12"/>
  <c r="J21" i="12"/>
  <c r="K21" i="12"/>
  <c r="M21" i="12"/>
  <c r="L21" i="12"/>
  <c r="N21" i="12"/>
  <c r="C22" i="12"/>
  <c r="Q21" i="12"/>
  <c r="P21" i="12"/>
  <c r="O21" i="12"/>
  <c r="K22" i="12" l="1"/>
  <c r="N22" i="12"/>
  <c r="P22" i="12"/>
  <c r="M22" i="12"/>
  <c r="O22" i="12"/>
  <c r="D22" i="12"/>
  <c r="E22" i="12"/>
  <c r="C23" i="12"/>
  <c r="F22" i="12"/>
  <c r="H22" i="12"/>
  <c r="Q22" i="12"/>
  <c r="G22" i="12"/>
  <c r="J22" i="12"/>
  <c r="L22" i="12"/>
  <c r="I22" i="12"/>
  <c r="U21" i="12"/>
  <c r="V20" i="12"/>
  <c r="T20" i="12"/>
  <c r="V21" i="12" l="1"/>
  <c r="T21" i="12"/>
  <c r="I23" i="12"/>
  <c r="H23" i="12"/>
  <c r="J23" i="12"/>
  <c r="O23" i="12"/>
  <c r="M23" i="12"/>
  <c r="L23" i="12"/>
  <c r="N23" i="12"/>
  <c r="E23" i="12"/>
  <c r="D23" i="12"/>
  <c r="F23" i="12"/>
  <c r="K23" i="12"/>
  <c r="Q23" i="12"/>
  <c r="P23" i="12"/>
  <c r="G23" i="12"/>
  <c r="C24" i="12"/>
  <c r="U22" i="12"/>
  <c r="K24" i="12" l="1"/>
  <c r="N24" i="12"/>
  <c r="P24" i="12"/>
  <c r="Q24" i="12"/>
  <c r="F24" i="12"/>
  <c r="H24" i="12"/>
  <c r="E24" i="12"/>
  <c r="G24" i="12"/>
  <c r="L24" i="12"/>
  <c r="O24" i="12"/>
  <c r="I24" i="12"/>
  <c r="J24" i="12"/>
  <c r="M24" i="12"/>
  <c r="D24" i="12"/>
  <c r="C25" i="12"/>
  <c r="U23" i="12"/>
  <c r="V22" i="12"/>
  <c r="T22" i="12"/>
  <c r="T23" i="12" l="1"/>
  <c r="V23" i="12"/>
  <c r="E25" i="12"/>
  <c r="D25" i="12"/>
  <c r="F25" i="12"/>
  <c r="G25" i="12"/>
  <c r="M25" i="12"/>
  <c r="L25" i="12"/>
  <c r="N25" i="12"/>
  <c r="C26" i="12"/>
  <c r="Q25" i="12"/>
  <c r="K25" i="12"/>
  <c r="H25" i="12"/>
  <c r="O25" i="12"/>
  <c r="P25" i="12"/>
  <c r="I25" i="12"/>
  <c r="J25" i="12"/>
  <c r="U24" i="12"/>
  <c r="U25" i="12" l="1"/>
  <c r="V24" i="12"/>
  <c r="T24" i="12"/>
  <c r="K26" i="12"/>
  <c r="N26" i="12"/>
  <c r="P26" i="12"/>
  <c r="E26" i="12"/>
  <c r="F26" i="12"/>
  <c r="H26" i="12"/>
  <c r="I26" i="12"/>
  <c r="J26" i="12"/>
  <c r="Q26" i="12"/>
  <c r="D26" i="12"/>
  <c r="C27" i="12"/>
  <c r="G26" i="12"/>
  <c r="L26" i="12"/>
  <c r="O26" i="12"/>
  <c r="M26" i="12"/>
  <c r="U26" i="12" l="1"/>
  <c r="T26" i="12" s="1"/>
  <c r="T25" i="12"/>
  <c r="V25" i="12"/>
  <c r="I27" i="12"/>
  <c r="H27" i="12"/>
  <c r="J27" i="12"/>
  <c r="G27" i="12"/>
  <c r="Q27" i="12"/>
  <c r="P27" i="12"/>
  <c r="O27" i="12"/>
  <c r="E27" i="12"/>
  <c r="F27" i="12"/>
  <c r="M27" i="12"/>
  <c r="N27" i="12"/>
  <c r="D27" i="12"/>
  <c r="K27" i="12"/>
  <c r="L27" i="12"/>
  <c r="C28" i="12"/>
  <c r="V26" i="12" l="1"/>
  <c r="U27" i="12"/>
  <c r="F28" i="12"/>
  <c r="H28" i="12"/>
  <c r="M28" i="12"/>
  <c r="K28" i="12"/>
  <c r="N28" i="12"/>
  <c r="P28" i="12"/>
  <c r="I28" i="12"/>
  <c r="D28" i="12"/>
  <c r="C29" i="12"/>
  <c r="G28" i="12"/>
  <c r="L28" i="12"/>
  <c r="O28" i="12"/>
  <c r="Q28" i="12"/>
  <c r="J28" i="12"/>
  <c r="E28" i="12"/>
  <c r="U28" i="12" l="1"/>
  <c r="T27" i="12"/>
  <c r="V27" i="12"/>
  <c r="Q29" i="12"/>
  <c r="P29" i="12"/>
  <c r="O29" i="12"/>
  <c r="I29" i="12"/>
  <c r="H29" i="12"/>
  <c r="J29" i="12"/>
  <c r="K29" i="12"/>
  <c r="L29" i="12"/>
  <c r="C30" i="12"/>
  <c r="E29" i="12"/>
  <c r="F29" i="12"/>
  <c r="M29" i="12"/>
  <c r="N29" i="12"/>
  <c r="D29" i="12"/>
  <c r="G29" i="12"/>
  <c r="U29" i="12" l="1"/>
  <c r="V29" i="12" s="1"/>
  <c r="G30" i="12"/>
  <c r="J30" i="12"/>
  <c r="L30" i="12"/>
  <c r="I30" i="12"/>
  <c r="O30" i="12"/>
  <c r="D30" i="12"/>
  <c r="E30" i="12"/>
  <c r="C31" i="12"/>
  <c r="F30" i="12"/>
  <c r="Q30" i="12"/>
  <c r="N30" i="12"/>
  <c r="M30" i="12"/>
  <c r="H30" i="12"/>
  <c r="K30" i="12"/>
  <c r="P30" i="12"/>
  <c r="T28" i="12"/>
  <c r="V28" i="12"/>
  <c r="T29" i="12" l="1"/>
  <c r="I31" i="12"/>
  <c r="H31" i="12"/>
  <c r="J31" i="12"/>
  <c r="O31" i="12"/>
  <c r="Q31" i="12"/>
  <c r="P31" i="12"/>
  <c r="G31" i="12"/>
  <c r="E31" i="12"/>
  <c r="F31" i="12"/>
  <c r="M31" i="12"/>
  <c r="N31" i="12"/>
  <c r="D31" i="12"/>
  <c r="K31" i="12"/>
  <c r="L31" i="12"/>
  <c r="C32" i="12"/>
  <c r="U30" i="12"/>
  <c r="V30" i="12" l="1"/>
  <c r="T30" i="12"/>
  <c r="U31" i="12"/>
  <c r="K32" i="12"/>
  <c r="N32" i="12"/>
  <c r="P32" i="12"/>
  <c r="Q32" i="12"/>
  <c r="F32" i="12"/>
  <c r="H32" i="12"/>
  <c r="E32" i="12"/>
  <c r="G32" i="12"/>
  <c r="L32" i="12"/>
  <c r="O32" i="12"/>
  <c r="I32" i="12"/>
  <c r="J32" i="12"/>
  <c r="M32" i="12"/>
  <c r="D32" i="12"/>
  <c r="C33" i="12"/>
  <c r="U32" i="12" l="1"/>
  <c r="V32" i="12" s="1"/>
  <c r="T31" i="12"/>
  <c r="V31" i="12"/>
  <c r="E33" i="12"/>
  <c r="D33" i="12"/>
  <c r="F33" i="12"/>
  <c r="G33" i="12"/>
  <c r="M33" i="12"/>
  <c r="L33" i="12"/>
  <c r="N33" i="12"/>
  <c r="C34" i="12"/>
  <c r="H33" i="12"/>
  <c r="O33" i="12"/>
  <c r="P33" i="12"/>
  <c r="I33" i="12"/>
  <c r="J33" i="12"/>
  <c r="Q33" i="12"/>
  <c r="K33" i="12"/>
  <c r="T32" i="12" l="1"/>
  <c r="K34" i="12"/>
  <c r="N34" i="12"/>
  <c r="P34" i="12"/>
  <c r="E34" i="12"/>
  <c r="F34" i="12"/>
  <c r="H34" i="12"/>
  <c r="I34" i="12"/>
  <c r="D34" i="12"/>
  <c r="C35" i="12"/>
  <c r="O34" i="12"/>
  <c r="M34" i="12"/>
  <c r="G34" i="12"/>
  <c r="J34" i="12"/>
  <c r="L34" i="12"/>
  <c r="Q34" i="12"/>
  <c r="U33" i="12"/>
  <c r="Q35" i="12" l="1"/>
  <c r="P35" i="12"/>
  <c r="O35" i="12"/>
  <c r="I35" i="12"/>
  <c r="H35" i="12"/>
  <c r="J35" i="12"/>
  <c r="G35" i="12"/>
  <c r="D35" i="12"/>
  <c r="K35" i="12"/>
  <c r="E35" i="12"/>
  <c r="F35" i="12"/>
  <c r="C36" i="12"/>
  <c r="M35" i="12"/>
  <c r="L35" i="12"/>
  <c r="N35" i="12"/>
  <c r="V33" i="12"/>
  <c r="T33" i="12"/>
  <c r="U34" i="12"/>
  <c r="O36" i="12" l="1"/>
  <c r="D36" i="12"/>
  <c r="Q36" i="12"/>
  <c r="C37" i="12"/>
  <c r="G36" i="12"/>
  <c r="J36" i="12"/>
  <c r="L36" i="12"/>
  <c r="E36" i="12"/>
  <c r="H36" i="12"/>
  <c r="F36" i="12"/>
  <c r="M36" i="12"/>
  <c r="P36" i="12"/>
  <c r="I36" i="12"/>
  <c r="K36" i="12"/>
  <c r="N36" i="12"/>
  <c r="U35" i="12"/>
  <c r="V34" i="12"/>
  <c r="T34" i="12"/>
  <c r="T35" i="12" l="1"/>
  <c r="V35" i="12"/>
  <c r="I37" i="12"/>
  <c r="H37" i="12"/>
  <c r="J37" i="12"/>
  <c r="K37" i="12"/>
  <c r="Q37" i="12"/>
  <c r="P37" i="12"/>
  <c r="O37" i="12"/>
  <c r="L37" i="12"/>
  <c r="C38" i="12"/>
  <c r="M37" i="12"/>
  <c r="N37" i="12"/>
  <c r="F37" i="12"/>
  <c r="G37" i="12"/>
  <c r="E37" i="12"/>
  <c r="D37" i="12"/>
  <c r="U36" i="12"/>
  <c r="U37" i="12" l="1"/>
  <c r="T37" i="12" s="1"/>
  <c r="F38" i="12"/>
  <c r="H38" i="12"/>
  <c r="Q38" i="12"/>
  <c r="K38" i="12"/>
  <c r="N38" i="12"/>
  <c r="P38" i="12"/>
  <c r="M38" i="12"/>
  <c r="J38" i="12"/>
  <c r="I38" i="12"/>
  <c r="G38" i="12"/>
  <c r="L38" i="12"/>
  <c r="D38" i="12"/>
  <c r="E38" i="12"/>
  <c r="C39" i="12"/>
  <c r="O38" i="12"/>
  <c r="T36" i="12"/>
  <c r="V36" i="12"/>
  <c r="V37" i="12" l="1"/>
  <c r="Q39" i="12"/>
  <c r="P39" i="12"/>
  <c r="G39" i="12"/>
  <c r="I39" i="12"/>
  <c r="H39" i="12"/>
  <c r="J39" i="12"/>
  <c r="O39" i="12"/>
  <c r="D39" i="12"/>
  <c r="K39" i="12"/>
  <c r="E39" i="12"/>
  <c r="F39" i="12"/>
  <c r="L39" i="12"/>
  <c r="N39" i="12"/>
  <c r="C40" i="12"/>
  <c r="M39" i="12"/>
  <c r="U38" i="12"/>
  <c r="U39" i="12" l="1"/>
  <c r="T38" i="12"/>
  <c r="V38" i="12"/>
  <c r="G40" i="12"/>
  <c r="J40" i="12"/>
  <c r="L40" i="12"/>
  <c r="M40" i="12"/>
  <c r="O40" i="12"/>
  <c r="D40" i="12"/>
  <c r="I40" i="12"/>
  <c r="C41" i="12"/>
  <c r="K40" i="12"/>
  <c r="P40" i="12"/>
  <c r="N40" i="12"/>
  <c r="Q40" i="12"/>
  <c r="F40" i="12"/>
  <c r="H40" i="12"/>
  <c r="E40" i="12"/>
  <c r="U40" i="12" l="1"/>
  <c r="T40" i="12" s="1"/>
  <c r="I41" i="12"/>
  <c r="H41" i="12"/>
  <c r="J41" i="12"/>
  <c r="O41" i="12"/>
  <c r="Q41" i="12"/>
  <c r="P41" i="12"/>
  <c r="K41" i="12"/>
  <c r="L41" i="12"/>
  <c r="C42" i="12"/>
  <c r="M41" i="12"/>
  <c r="N41" i="12"/>
  <c r="E41" i="12"/>
  <c r="D41" i="12"/>
  <c r="F41" i="12"/>
  <c r="G41" i="12"/>
  <c r="T39" i="12"/>
  <c r="V39" i="12"/>
  <c r="V40" i="12" l="1"/>
  <c r="U41" i="12"/>
  <c r="K42" i="12"/>
  <c r="F42" i="12"/>
  <c r="N42" i="12"/>
  <c r="P42" i="12"/>
  <c r="E42" i="12"/>
  <c r="O42" i="12"/>
  <c r="H42" i="12"/>
  <c r="I42" i="12"/>
  <c r="G42" i="12"/>
  <c r="M42" i="12"/>
  <c r="J42" i="12"/>
  <c r="Q42" i="12"/>
  <c r="D42" i="12"/>
  <c r="C43" i="12"/>
  <c r="L42" i="12"/>
  <c r="T41" i="12" l="1"/>
  <c r="V41" i="12"/>
  <c r="I43" i="12"/>
  <c r="H43" i="12"/>
  <c r="J43" i="12"/>
  <c r="G43" i="12"/>
  <c r="Q43" i="12"/>
  <c r="P43" i="12"/>
  <c r="O43" i="12"/>
  <c r="L43" i="12"/>
  <c r="C44" i="12"/>
  <c r="E43" i="12"/>
  <c r="F43" i="12"/>
  <c r="M43" i="12"/>
  <c r="N43" i="12"/>
  <c r="D43" i="12"/>
  <c r="K43" i="12"/>
  <c r="U42" i="12"/>
  <c r="U43" i="12" l="1"/>
  <c r="K44" i="12"/>
  <c r="N44" i="12"/>
  <c r="P44" i="12"/>
  <c r="I44" i="12"/>
  <c r="F44" i="12"/>
  <c r="H44" i="12"/>
  <c r="M44" i="12"/>
  <c r="D44" i="12"/>
  <c r="C45" i="12"/>
  <c r="G44" i="12"/>
  <c r="L44" i="12"/>
  <c r="O44" i="12"/>
  <c r="Q44" i="12"/>
  <c r="J44" i="12"/>
  <c r="E44" i="12"/>
  <c r="V42" i="12"/>
  <c r="T42" i="12"/>
  <c r="U44" i="12" l="1"/>
  <c r="T43" i="12"/>
  <c r="V43" i="12"/>
  <c r="I45" i="12"/>
  <c r="H45" i="12"/>
  <c r="J45" i="12"/>
  <c r="K45" i="12"/>
  <c r="Q45" i="12"/>
  <c r="P45" i="12"/>
  <c r="O45" i="12"/>
  <c r="M45" i="12"/>
  <c r="N45" i="12"/>
  <c r="D45" i="12"/>
  <c r="G45" i="12"/>
  <c r="L45" i="12"/>
  <c r="C46" i="12"/>
  <c r="E45" i="12"/>
  <c r="F45" i="12"/>
  <c r="U45" i="12" l="1"/>
  <c r="T44" i="12"/>
  <c r="V44" i="12"/>
  <c r="F46" i="12"/>
  <c r="H46" i="12"/>
  <c r="Q46" i="12"/>
  <c r="K46" i="12"/>
  <c r="N46" i="12"/>
  <c r="P46" i="12"/>
  <c r="M46" i="12"/>
  <c r="G46" i="12"/>
  <c r="L46" i="12"/>
  <c r="O46" i="12"/>
  <c r="E46" i="12"/>
  <c r="J46" i="12"/>
  <c r="I46" i="12"/>
  <c r="D46" i="12"/>
  <c r="C47" i="12"/>
  <c r="U46" i="12" l="1"/>
  <c r="V46" i="12" s="1"/>
  <c r="V45" i="12"/>
  <c r="T45" i="12"/>
  <c r="I47" i="12"/>
  <c r="H47" i="12"/>
  <c r="J47" i="12"/>
  <c r="O47" i="12"/>
  <c r="Q47" i="12"/>
  <c r="P47" i="12"/>
  <c r="G47" i="12"/>
  <c r="L47" i="12"/>
  <c r="C48" i="12"/>
  <c r="E47" i="12"/>
  <c r="F47" i="12"/>
  <c r="M47" i="12"/>
  <c r="N47" i="12"/>
  <c r="D47" i="12"/>
  <c r="K47" i="12"/>
  <c r="T46" i="12" l="1"/>
  <c r="O48" i="12"/>
  <c r="D48" i="12"/>
  <c r="I48" i="12"/>
  <c r="C49" i="12"/>
  <c r="G48" i="12"/>
  <c r="J48" i="12"/>
  <c r="L48" i="12"/>
  <c r="M48" i="12"/>
  <c r="F48" i="12"/>
  <c r="E48" i="12"/>
  <c r="N48" i="12"/>
  <c r="Q48" i="12"/>
  <c r="H48" i="12"/>
  <c r="K48" i="12"/>
  <c r="P48" i="12"/>
  <c r="U47" i="12"/>
  <c r="T47" i="12" l="1"/>
  <c r="V47" i="12"/>
  <c r="I49" i="12"/>
  <c r="H49" i="12"/>
  <c r="J49" i="12"/>
  <c r="O49" i="12"/>
  <c r="Q49" i="12"/>
  <c r="P49" i="12"/>
  <c r="K49" i="12"/>
  <c r="M49" i="12"/>
  <c r="N49" i="12"/>
  <c r="D49" i="12"/>
  <c r="G49" i="12"/>
  <c r="L49" i="12"/>
  <c r="C50" i="12"/>
  <c r="E49" i="12"/>
  <c r="F49" i="12"/>
  <c r="U48" i="12"/>
  <c r="U49" i="12" l="1"/>
  <c r="F50" i="12"/>
  <c r="H50" i="12"/>
  <c r="I50" i="12"/>
  <c r="K50" i="12"/>
  <c r="N50" i="12"/>
  <c r="P50" i="12"/>
  <c r="E50" i="12"/>
  <c r="G50" i="12"/>
  <c r="L50" i="12"/>
  <c r="O50" i="12"/>
  <c r="M50" i="12"/>
  <c r="J50" i="12"/>
  <c r="Q50" i="12"/>
  <c r="D50" i="12"/>
  <c r="C51" i="12"/>
  <c r="T48" i="12"/>
  <c r="V48" i="12"/>
  <c r="U50" i="12" l="1"/>
  <c r="T50" i="12" s="1"/>
  <c r="Q51" i="12"/>
  <c r="P51" i="12"/>
  <c r="O51" i="12"/>
  <c r="I51" i="12"/>
  <c r="H51" i="12"/>
  <c r="J51" i="12"/>
  <c r="G51" i="12"/>
  <c r="E51" i="12"/>
  <c r="F51" i="12"/>
  <c r="M51" i="12"/>
  <c r="N51" i="12"/>
  <c r="D51" i="12"/>
  <c r="K51" i="12"/>
  <c r="L51" i="12"/>
  <c r="C52" i="12"/>
  <c r="V49" i="12"/>
  <c r="T49" i="12"/>
  <c r="V50" i="12" l="1"/>
  <c r="U51" i="12"/>
  <c r="K52" i="12"/>
  <c r="D52" i="12"/>
  <c r="N52" i="12"/>
  <c r="I52" i="12"/>
  <c r="O52" i="12"/>
  <c r="H52" i="12"/>
  <c r="M52" i="12"/>
  <c r="C53" i="12"/>
  <c r="F52" i="12"/>
  <c r="L52" i="12"/>
  <c r="E52" i="12"/>
  <c r="G52" i="12"/>
  <c r="J52" i="12"/>
  <c r="P52" i="12"/>
  <c r="Q52" i="12"/>
  <c r="U52" i="12" l="1"/>
  <c r="M53" i="12"/>
  <c r="N53" i="12"/>
  <c r="O53" i="12"/>
  <c r="C54" i="12"/>
  <c r="Q53" i="12"/>
  <c r="H53" i="12"/>
  <c r="K53" i="12"/>
  <c r="E53" i="12"/>
  <c r="F53" i="12"/>
  <c r="P53" i="12"/>
  <c r="L53" i="12"/>
  <c r="I53" i="12"/>
  <c r="J53" i="12"/>
  <c r="G53" i="12"/>
  <c r="D53" i="12"/>
  <c r="V51" i="12"/>
  <c r="T51" i="12"/>
  <c r="O54" i="12" l="1"/>
  <c r="P54" i="12"/>
  <c r="E54" i="12"/>
  <c r="C55" i="12"/>
  <c r="D54" i="12"/>
  <c r="J54" i="12"/>
  <c r="M54" i="12"/>
  <c r="G54" i="12"/>
  <c r="H54" i="12"/>
  <c r="I54" i="12"/>
  <c r="F54" i="12"/>
  <c r="K54" i="12"/>
  <c r="L54" i="12"/>
  <c r="Q54" i="12"/>
  <c r="N54" i="12"/>
  <c r="V52" i="12"/>
  <c r="T52" i="12"/>
  <c r="U53" i="12"/>
  <c r="U54" i="12" l="1"/>
  <c r="E55" i="12"/>
  <c r="F55" i="12"/>
  <c r="L55" i="12"/>
  <c r="P55" i="12"/>
  <c r="I55" i="12"/>
  <c r="J55" i="12"/>
  <c r="K55" i="12"/>
  <c r="H55" i="12"/>
  <c r="M55" i="12"/>
  <c r="N55" i="12"/>
  <c r="G55" i="12"/>
  <c r="C56" i="12"/>
  <c r="Q55" i="12"/>
  <c r="D55" i="12"/>
  <c r="O55" i="12"/>
  <c r="T53" i="12"/>
  <c r="V53" i="12"/>
  <c r="U55" i="12" l="1"/>
  <c r="G56" i="12"/>
  <c r="H56" i="12"/>
  <c r="M56" i="12"/>
  <c r="F56" i="12"/>
  <c r="K56" i="12"/>
  <c r="L56" i="12"/>
  <c r="I56" i="12"/>
  <c r="J56" i="12"/>
  <c r="O56" i="12"/>
  <c r="P56" i="12"/>
  <c r="Q56" i="12"/>
  <c r="C57" i="12"/>
  <c r="D56" i="12"/>
  <c r="E56" i="12"/>
  <c r="N56" i="12"/>
  <c r="V54" i="12"/>
  <c r="T54" i="12"/>
  <c r="E57" i="12" l="1"/>
  <c r="F57" i="12"/>
  <c r="O57" i="12"/>
  <c r="H57" i="12"/>
  <c r="I57" i="12"/>
  <c r="J57" i="12"/>
  <c r="K57" i="12"/>
  <c r="L57" i="12"/>
  <c r="M57" i="12"/>
  <c r="N57" i="12"/>
  <c r="D57" i="12"/>
  <c r="C58" i="12"/>
  <c r="Q57" i="12"/>
  <c r="G57" i="12"/>
  <c r="P57" i="12"/>
  <c r="V55" i="12"/>
  <c r="T55" i="12"/>
  <c r="U56" i="12"/>
  <c r="O58" i="12" l="1"/>
  <c r="P58" i="12"/>
  <c r="M58" i="12"/>
  <c r="C59" i="12"/>
  <c r="D58" i="12"/>
  <c r="I58" i="12"/>
  <c r="F58" i="12"/>
  <c r="G58" i="12"/>
  <c r="H58" i="12"/>
  <c r="Q58" i="12"/>
  <c r="J58" i="12"/>
  <c r="K58" i="12"/>
  <c r="L58" i="12"/>
  <c r="E58" i="12"/>
  <c r="N58" i="12"/>
  <c r="U57" i="12"/>
  <c r="V56" i="12"/>
  <c r="T56" i="12"/>
  <c r="U58" i="12" l="1"/>
  <c r="V57" i="12"/>
  <c r="T57" i="12"/>
  <c r="M59" i="12"/>
  <c r="N59" i="12"/>
  <c r="H59" i="12"/>
  <c r="C60" i="12"/>
  <c r="Q59" i="12"/>
  <c r="K59" i="12"/>
  <c r="D59" i="12"/>
  <c r="E59" i="12"/>
  <c r="F59" i="12"/>
  <c r="G59" i="12"/>
  <c r="L59" i="12"/>
  <c r="I59" i="12"/>
  <c r="J59" i="12"/>
  <c r="O59" i="12"/>
  <c r="P59" i="12"/>
  <c r="V58" i="12" l="1"/>
  <c r="T58" i="12"/>
  <c r="O60" i="12"/>
  <c r="P60" i="12"/>
  <c r="Q60" i="12"/>
  <c r="D60" i="12"/>
  <c r="E60" i="12"/>
  <c r="J60" i="12"/>
  <c r="G60" i="12"/>
  <c r="H60" i="12"/>
  <c r="K60" i="12"/>
  <c r="L60" i="12"/>
  <c r="I60" i="12"/>
  <c r="N60" i="12"/>
  <c r="C61" i="12"/>
  <c r="M60" i="12"/>
  <c r="F60" i="12"/>
  <c r="U59" i="12"/>
  <c r="I61" i="12" l="1"/>
  <c r="J61" i="12"/>
  <c r="K61" i="12"/>
  <c r="D61" i="12"/>
  <c r="Q61" i="12"/>
  <c r="G61" i="12"/>
  <c r="H61" i="12"/>
  <c r="F61" i="12"/>
  <c r="P61" i="12"/>
  <c r="N61" i="12"/>
  <c r="C62" i="12"/>
  <c r="E61" i="12"/>
  <c r="O61" i="12"/>
  <c r="M61" i="12"/>
  <c r="L61" i="12"/>
  <c r="V59" i="12"/>
  <c r="T59" i="12"/>
  <c r="U60" i="12"/>
  <c r="U61" i="12" l="1"/>
  <c r="G62" i="12"/>
  <c r="H62" i="12"/>
  <c r="Q62" i="12"/>
  <c r="J62" i="12"/>
  <c r="O62" i="12"/>
  <c r="P62" i="12"/>
  <c r="M62" i="12"/>
  <c r="C63" i="12"/>
  <c r="I62" i="12"/>
  <c r="K62" i="12"/>
  <c r="E62" i="12"/>
  <c r="D62" i="12"/>
  <c r="N62" i="12"/>
  <c r="L62" i="12"/>
  <c r="F62" i="12"/>
  <c r="T60" i="12"/>
  <c r="V60" i="12"/>
  <c r="U62" i="12" l="1"/>
  <c r="I63" i="12"/>
  <c r="J63" i="12"/>
  <c r="O63" i="12"/>
  <c r="H63" i="12"/>
  <c r="Q63" i="12"/>
  <c r="K63" i="12"/>
  <c r="L63" i="12"/>
  <c r="E63" i="12"/>
  <c r="G63" i="12"/>
  <c r="M63" i="12"/>
  <c r="P63" i="12"/>
  <c r="F63" i="12"/>
  <c r="D63" i="12"/>
  <c r="N63" i="12"/>
  <c r="C64" i="12"/>
  <c r="V61" i="12"/>
  <c r="T61" i="12"/>
  <c r="T62" i="12" l="1"/>
  <c r="V62" i="12"/>
  <c r="G64" i="12"/>
  <c r="H64" i="12"/>
  <c r="M64" i="12"/>
  <c r="F64" i="12"/>
  <c r="O64" i="12"/>
  <c r="P64" i="12"/>
  <c r="Q64" i="12"/>
  <c r="C65" i="12"/>
  <c r="D64" i="12"/>
  <c r="N64" i="12"/>
  <c r="L64" i="12"/>
  <c r="J64" i="12"/>
  <c r="E64" i="12"/>
  <c r="K64" i="12"/>
  <c r="I64" i="12"/>
  <c r="U63" i="12"/>
  <c r="U64" i="12" l="1"/>
  <c r="V63" i="12"/>
  <c r="T63" i="12"/>
  <c r="Q65" i="12"/>
  <c r="G65" i="12"/>
  <c r="P65" i="12"/>
  <c r="I65" i="12"/>
  <c r="J65" i="12"/>
  <c r="K65" i="12"/>
  <c r="L65" i="12"/>
  <c r="M65" i="12"/>
  <c r="D65" i="12"/>
  <c r="F65" i="12"/>
  <c r="H65" i="12"/>
  <c r="N65" i="12"/>
  <c r="C66" i="12"/>
  <c r="E65" i="12"/>
  <c r="O65" i="12"/>
  <c r="V64" i="12" l="1"/>
  <c r="T64" i="12"/>
  <c r="O66" i="12"/>
  <c r="P66" i="12"/>
  <c r="M66" i="12"/>
  <c r="C67" i="12"/>
  <c r="G66" i="12"/>
  <c r="H66" i="12"/>
  <c r="Q66" i="12"/>
  <c r="J66" i="12"/>
  <c r="K66" i="12"/>
  <c r="E66" i="12"/>
  <c r="D66" i="12"/>
  <c r="F66" i="12"/>
  <c r="L66" i="12"/>
  <c r="N66" i="12"/>
  <c r="I66" i="12"/>
  <c r="U65" i="12"/>
  <c r="U66" i="12" l="1"/>
  <c r="T66" i="12" s="1"/>
  <c r="T65" i="12"/>
  <c r="V65" i="12"/>
  <c r="I67" i="12"/>
  <c r="J67" i="12"/>
  <c r="O67" i="12"/>
  <c r="P67" i="12"/>
  <c r="Q67" i="12"/>
  <c r="K67" i="12"/>
  <c r="D67" i="12"/>
  <c r="E67" i="12"/>
  <c r="G67" i="12"/>
  <c r="M67" i="12"/>
  <c r="H67" i="12"/>
  <c r="F67" i="12"/>
  <c r="L67" i="12"/>
  <c r="N67" i="12"/>
  <c r="C68" i="12"/>
  <c r="V66" i="12" l="1"/>
  <c r="G68" i="12"/>
  <c r="H68" i="12"/>
  <c r="M68" i="12"/>
  <c r="F68" i="12"/>
  <c r="O68" i="12"/>
  <c r="P68" i="12"/>
  <c r="Q68" i="12"/>
  <c r="C69" i="12"/>
  <c r="D68" i="12"/>
  <c r="J68" i="12"/>
  <c r="L68" i="12"/>
  <c r="N68" i="12"/>
  <c r="E68" i="12"/>
  <c r="K68" i="12"/>
  <c r="I68" i="12"/>
  <c r="U67" i="12"/>
  <c r="U68" i="12" l="1"/>
  <c r="V67" i="12"/>
  <c r="T67" i="12"/>
  <c r="Q69" i="12"/>
  <c r="G69" i="12"/>
  <c r="H69" i="12"/>
  <c r="I69" i="12"/>
  <c r="J69" i="12"/>
  <c r="K69" i="12"/>
  <c r="D69" i="12"/>
  <c r="M69" i="12"/>
  <c r="L69" i="12"/>
  <c r="F69" i="12"/>
  <c r="P69" i="12"/>
  <c r="N69" i="12"/>
  <c r="C70" i="12"/>
  <c r="E69" i="12"/>
  <c r="O69" i="12"/>
  <c r="U69" i="12" l="1"/>
  <c r="K70" i="12"/>
  <c r="L70" i="12"/>
  <c r="E70" i="12"/>
  <c r="F70" i="12"/>
  <c r="D70" i="12"/>
  <c r="I70" i="12"/>
  <c r="N70" i="12"/>
  <c r="G70" i="12"/>
  <c r="Q70" i="12"/>
  <c r="O70" i="12"/>
  <c r="M70" i="12"/>
  <c r="H70" i="12"/>
  <c r="J70" i="12"/>
  <c r="P70" i="12"/>
  <c r="C71" i="12"/>
  <c r="T68" i="12"/>
  <c r="V68" i="12"/>
  <c r="Q71" i="12" l="1"/>
  <c r="K71" i="12"/>
  <c r="L71" i="12"/>
  <c r="I71" i="12"/>
  <c r="J71" i="12"/>
  <c r="O71" i="12"/>
  <c r="H71" i="12"/>
  <c r="N71" i="12"/>
  <c r="C72" i="12"/>
  <c r="E71" i="12"/>
  <c r="G71" i="12"/>
  <c r="M71" i="12"/>
  <c r="P71" i="12"/>
  <c r="F71" i="12"/>
  <c r="D71" i="12"/>
  <c r="U70" i="12"/>
  <c r="T69" i="12"/>
  <c r="V69" i="12"/>
  <c r="V70" i="12" l="1"/>
  <c r="T70" i="12"/>
  <c r="U71" i="12"/>
  <c r="O72" i="12"/>
  <c r="P72" i="12"/>
  <c r="Q72" i="12"/>
  <c r="C73" i="12"/>
  <c r="G72" i="12"/>
  <c r="H72" i="12"/>
  <c r="M72" i="12"/>
  <c r="F72" i="12"/>
  <c r="L72" i="12"/>
  <c r="J72" i="12"/>
  <c r="E72" i="12"/>
  <c r="K72" i="12"/>
  <c r="I72" i="12"/>
  <c r="D72" i="12"/>
  <c r="N72" i="12"/>
  <c r="U72" i="12" l="1"/>
  <c r="V72" i="12" s="1"/>
  <c r="V71" i="12"/>
  <c r="T71" i="12"/>
  <c r="Q73" i="12"/>
  <c r="G73" i="12"/>
  <c r="P73" i="12"/>
  <c r="I73" i="12"/>
  <c r="J73" i="12"/>
  <c r="K73" i="12"/>
  <c r="L73" i="12"/>
  <c r="M73" i="12"/>
  <c r="D73" i="12"/>
  <c r="F73" i="12"/>
  <c r="H73" i="12"/>
  <c r="N73" i="12"/>
  <c r="C74" i="12"/>
  <c r="E73" i="12"/>
  <c r="O73" i="12"/>
  <c r="T72" i="12" l="1"/>
  <c r="K74" i="12"/>
  <c r="L74" i="12"/>
  <c r="E74" i="12"/>
  <c r="N74" i="12"/>
  <c r="D74" i="12"/>
  <c r="I74" i="12"/>
  <c r="F74" i="12"/>
  <c r="G74" i="12"/>
  <c r="Q74" i="12"/>
  <c r="O74" i="12"/>
  <c r="M74" i="12"/>
  <c r="H74" i="12"/>
  <c r="J74" i="12"/>
  <c r="P74" i="12"/>
  <c r="C75" i="12"/>
  <c r="U73" i="12"/>
  <c r="T73" i="12" l="1"/>
  <c r="V73" i="12"/>
  <c r="Q75" i="12"/>
  <c r="K75" i="12"/>
  <c r="D75" i="12"/>
  <c r="I75" i="12"/>
  <c r="J75" i="12"/>
  <c r="O75" i="12"/>
  <c r="P75" i="12"/>
  <c r="N75" i="12"/>
  <c r="C76" i="12"/>
  <c r="E75" i="12"/>
  <c r="G75" i="12"/>
  <c r="M75" i="12"/>
  <c r="H75" i="12"/>
  <c r="F75" i="12"/>
  <c r="L75" i="12"/>
  <c r="U74" i="12"/>
  <c r="U75" i="12" l="1"/>
  <c r="J76" i="12"/>
  <c r="P76" i="12"/>
  <c r="O76" i="12"/>
  <c r="H76" i="12"/>
  <c r="G76" i="12"/>
  <c r="Q76" i="12"/>
  <c r="M76" i="12"/>
  <c r="L76" i="12"/>
  <c r="C77" i="12"/>
  <c r="D76" i="12"/>
  <c r="I76" i="12"/>
  <c r="E76" i="12"/>
  <c r="F76" i="12"/>
  <c r="N76" i="12"/>
  <c r="K76" i="12"/>
  <c r="T74" i="12"/>
  <c r="V74" i="12"/>
  <c r="U76" i="12" l="1"/>
  <c r="L77" i="12"/>
  <c r="N77" i="12"/>
  <c r="E77" i="12"/>
  <c r="C78" i="12"/>
  <c r="D77" i="12"/>
  <c r="F77" i="12"/>
  <c r="I77" i="12"/>
  <c r="O77" i="12"/>
  <c r="H77" i="12"/>
  <c r="Q77" i="12"/>
  <c r="P77" i="12"/>
  <c r="M77" i="12"/>
  <c r="J77" i="12"/>
  <c r="G77" i="12"/>
  <c r="K77" i="12"/>
  <c r="T75" i="12"/>
  <c r="V75" i="12"/>
  <c r="U77" i="12" l="1"/>
  <c r="J78" i="12"/>
  <c r="L78" i="12"/>
  <c r="K78" i="12"/>
  <c r="I78" i="12"/>
  <c r="D78" i="12"/>
  <c r="E78" i="12"/>
  <c r="O78" i="12"/>
  <c r="F78" i="12"/>
  <c r="M78" i="12"/>
  <c r="N78" i="12"/>
  <c r="G78" i="12"/>
  <c r="H78" i="12"/>
  <c r="Q78" i="12"/>
  <c r="P78" i="12"/>
  <c r="C79" i="12"/>
  <c r="V76" i="12"/>
  <c r="T76" i="12"/>
  <c r="H79" i="12" l="1"/>
  <c r="J79" i="12"/>
  <c r="E79" i="12"/>
  <c r="K79" i="12"/>
  <c r="P79" i="12"/>
  <c r="G79" i="12"/>
  <c r="I79" i="12"/>
  <c r="D79" i="12"/>
  <c r="O79" i="12"/>
  <c r="L79" i="12"/>
  <c r="M79" i="12"/>
  <c r="F79" i="12"/>
  <c r="Q79" i="12"/>
  <c r="N79" i="12"/>
  <c r="C80" i="12"/>
  <c r="U78" i="12"/>
  <c r="T77" i="12"/>
  <c r="V77" i="12"/>
  <c r="T78" i="12" l="1"/>
  <c r="V78" i="12"/>
  <c r="U79" i="12"/>
  <c r="F80" i="12"/>
  <c r="H80" i="12"/>
  <c r="Q80" i="12"/>
  <c r="E80" i="12"/>
  <c r="N80" i="12"/>
  <c r="P80" i="12"/>
  <c r="O80" i="12"/>
  <c r="C81" i="12"/>
  <c r="D80" i="12"/>
  <c r="K80" i="12"/>
  <c r="L80" i="12"/>
  <c r="M80" i="12"/>
  <c r="I80" i="12"/>
  <c r="J80" i="12"/>
  <c r="G80" i="12"/>
  <c r="U80" i="12" l="1"/>
  <c r="T80" i="12" s="1"/>
  <c r="P81" i="12"/>
  <c r="K81" i="12"/>
  <c r="M81" i="12"/>
  <c r="H81" i="12"/>
  <c r="J81" i="12"/>
  <c r="Q81" i="12"/>
  <c r="G81" i="12"/>
  <c r="L81" i="12"/>
  <c r="E81" i="12"/>
  <c r="F81" i="12"/>
  <c r="O81" i="12"/>
  <c r="N81" i="12"/>
  <c r="C82" i="12"/>
  <c r="D81" i="12"/>
  <c r="I81" i="12"/>
  <c r="V79" i="12"/>
  <c r="T79" i="12"/>
  <c r="V80" i="12" l="1"/>
  <c r="U81" i="12"/>
  <c r="D82" i="12"/>
  <c r="E82" i="12"/>
  <c r="O82" i="12"/>
  <c r="J82" i="12"/>
  <c r="L82" i="12"/>
  <c r="K82" i="12"/>
  <c r="N82" i="12"/>
  <c r="G82" i="12"/>
  <c r="H82" i="12"/>
  <c r="I82" i="12"/>
  <c r="P82" i="12"/>
  <c r="Q82" i="12"/>
  <c r="F82" i="12"/>
  <c r="M82" i="12"/>
  <c r="C83" i="12"/>
  <c r="P83" i="12" l="1"/>
  <c r="G83" i="12"/>
  <c r="I83" i="12"/>
  <c r="D83" i="12"/>
  <c r="F83" i="12"/>
  <c r="O83" i="12"/>
  <c r="Q83" i="12"/>
  <c r="H83" i="12"/>
  <c r="J83" i="12"/>
  <c r="E83" i="12"/>
  <c r="K83" i="12"/>
  <c r="L83" i="12"/>
  <c r="N83" i="12"/>
  <c r="M83" i="12"/>
  <c r="C84" i="12"/>
  <c r="U82" i="12"/>
  <c r="V81" i="12"/>
  <c r="T81" i="12"/>
  <c r="U83" i="12" l="1"/>
  <c r="T82" i="12"/>
  <c r="V82" i="12"/>
  <c r="D84" i="12"/>
  <c r="I84" i="12"/>
  <c r="K84" i="12"/>
  <c r="F84" i="12"/>
  <c r="H84" i="12"/>
  <c r="Q84" i="12"/>
  <c r="M84" i="12"/>
  <c r="J84" i="12"/>
  <c r="L84" i="12"/>
  <c r="G84" i="12"/>
  <c r="E84" i="12"/>
  <c r="N84" i="12"/>
  <c r="P84" i="12"/>
  <c r="O84" i="12"/>
  <c r="C85" i="12"/>
  <c r="U84" i="12" l="1"/>
  <c r="P85" i="12"/>
  <c r="K85" i="12"/>
  <c r="M85" i="12"/>
  <c r="D85" i="12"/>
  <c r="F85" i="12"/>
  <c r="I85" i="12"/>
  <c r="O85" i="12"/>
  <c r="H85" i="12"/>
  <c r="J85" i="12"/>
  <c r="Q85" i="12"/>
  <c r="G85" i="12"/>
  <c r="L85" i="12"/>
  <c r="N85" i="12"/>
  <c r="E85" i="12"/>
  <c r="C86" i="12"/>
  <c r="V83" i="12"/>
  <c r="T83" i="12"/>
  <c r="D86" i="12" l="1"/>
  <c r="E86" i="12"/>
  <c r="O86" i="12"/>
  <c r="F86" i="12"/>
  <c r="H86" i="12"/>
  <c r="M86" i="12"/>
  <c r="Q86" i="12"/>
  <c r="J86" i="12"/>
  <c r="L86" i="12"/>
  <c r="K86" i="12"/>
  <c r="I86" i="12"/>
  <c r="N86" i="12"/>
  <c r="P86" i="12"/>
  <c r="G86" i="12"/>
  <c r="C87" i="12"/>
  <c r="U85" i="12"/>
  <c r="T84" i="12"/>
  <c r="V84" i="12"/>
  <c r="V85" i="12" l="1"/>
  <c r="T85" i="12"/>
  <c r="P87" i="12"/>
  <c r="G87" i="12"/>
  <c r="I87" i="12"/>
  <c r="D87" i="12"/>
  <c r="F87" i="12"/>
  <c r="O87" i="12"/>
  <c r="Q87" i="12"/>
  <c r="H87" i="12"/>
  <c r="J87" i="12"/>
  <c r="E87" i="12"/>
  <c r="K87" i="12"/>
  <c r="L87" i="12"/>
  <c r="N87" i="12"/>
  <c r="M87" i="12"/>
  <c r="C88" i="12"/>
  <c r="U86" i="12"/>
  <c r="U87" i="12" l="1"/>
  <c r="V86" i="12"/>
  <c r="T86" i="12"/>
  <c r="D88" i="12"/>
  <c r="I88" i="12"/>
  <c r="K88" i="12"/>
  <c r="F88" i="12"/>
  <c r="H88" i="12"/>
  <c r="Q88" i="12"/>
  <c r="M88" i="12"/>
  <c r="J88" i="12"/>
  <c r="L88" i="12"/>
  <c r="G88" i="12"/>
  <c r="E88" i="12"/>
  <c r="N88" i="12"/>
  <c r="P88" i="12"/>
  <c r="O88" i="12"/>
  <c r="C89" i="12"/>
  <c r="D89" i="12" l="1"/>
  <c r="F89" i="12"/>
  <c r="I89" i="12"/>
  <c r="G89" i="12"/>
  <c r="L89" i="12"/>
  <c r="N89" i="12"/>
  <c r="E89" i="12"/>
  <c r="C90" i="12"/>
  <c r="H89" i="12"/>
  <c r="Q89" i="12"/>
  <c r="P89" i="12"/>
  <c r="M89" i="12"/>
  <c r="J89" i="12"/>
  <c r="O89" i="12"/>
  <c r="K89" i="12"/>
  <c r="U88" i="12"/>
  <c r="T87" i="12"/>
  <c r="V87" i="12"/>
  <c r="V88" i="12" l="1"/>
  <c r="T88" i="12"/>
  <c r="F90" i="12"/>
  <c r="H90" i="12"/>
  <c r="M90" i="12"/>
  <c r="Q90" i="12"/>
  <c r="N90" i="12"/>
  <c r="P90" i="12"/>
  <c r="G90" i="12"/>
  <c r="C91" i="12"/>
  <c r="J90" i="12"/>
  <c r="K90" i="12"/>
  <c r="D90" i="12"/>
  <c r="O90" i="12"/>
  <c r="L90" i="12"/>
  <c r="I90" i="12"/>
  <c r="E90" i="12"/>
  <c r="U89" i="12"/>
  <c r="L91" i="12" l="1"/>
  <c r="N91" i="12"/>
  <c r="M91" i="12"/>
  <c r="C92" i="12"/>
  <c r="D91" i="12"/>
  <c r="F91" i="12"/>
  <c r="O91" i="12"/>
  <c r="Q91" i="12"/>
  <c r="G91" i="12"/>
  <c r="H91" i="12"/>
  <c r="E91" i="12"/>
  <c r="P91" i="12"/>
  <c r="I91" i="12"/>
  <c r="J91" i="12"/>
  <c r="K91" i="12"/>
  <c r="V89" i="12"/>
  <c r="T89" i="12"/>
  <c r="U90" i="12"/>
  <c r="D92" i="12" l="1"/>
  <c r="I92" i="12"/>
  <c r="K92" i="12"/>
  <c r="J92" i="12"/>
  <c r="L92" i="12"/>
  <c r="G92" i="12"/>
  <c r="E92" i="12"/>
  <c r="H92" i="12"/>
  <c r="M92" i="12"/>
  <c r="P92" i="12"/>
  <c r="C93" i="12"/>
  <c r="F92" i="12"/>
  <c r="Q92" i="12"/>
  <c r="N92" i="12"/>
  <c r="O92" i="12"/>
  <c r="T90" i="12"/>
  <c r="V90" i="12"/>
  <c r="U91" i="12"/>
  <c r="T91" i="12" l="1"/>
  <c r="V91" i="12"/>
  <c r="L93" i="12"/>
  <c r="N93" i="12"/>
  <c r="E93" i="12"/>
  <c r="C94" i="12"/>
  <c r="D93" i="12"/>
  <c r="F93" i="12"/>
  <c r="I93" i="12"/>
  <c r="O93" i="12"/>
  <c r="P93" i="12"/>
  <c r="M93" i="12"/>
  <c r="J93" i="12"/>
  <c r="G93" i="12"/>
  <c r="K93" i="12"/>
  <c r="H93" i="12"/>
  <c r="Q93" i="12"/>
  <c r="U92" i="12"/>
  <c r="U93" i="12" l="1"/>
  <c r="T92" i="12"/>
  <c r="V92" i="12"/>
  <c r="J94" i="12"/>
  <c r="L94" i="12"/>
  <c r="K94" i="12"/>
  <c r="I94" i="12"/>
  <c r="D94" i="12"/>
  <c r="E94" i="12"/>
  <c r="O94" i="12"/>
  <c r="P94" i="12"/>
  <c r="C95" i="12"/>
  <c r="F94" i="12"/>
  <c r="M94" i="12"/>
  <c r="N94" i="12"/>
  <c r="G94" i="12"/>
  <c r="H94" i="12"/>
  <c r="Q94" i="12"/>
  <c r="T93" i="12" l="1"/>
  <c r="V93" i="12"/>
  <c r="L95" i="12"/>
  <c r="N95" i="12"/>
  <c r="M95" i="12"/>
  <c r="C96" i="12"/>
  <c r="D95" i="12"/>
  <c r="F95" i="12"/>
  <c r="O95" i="12"/>
  <c r="Q95" i="12"/>
  <c r="G95" i="12"/>
  <c r="H95" i="12"/>
  <c r="E95" i="12"/>
  <c r="P95" i="12"/>
  <c r="I95" i="12"/>
  <c r="J95" i="12"/>
  <c r="K95" i="12"/>
  <c r="U94" i="12"/>
  <c r="U95" i="12" l="1"/>
  <c r="V94" i="12"/>
  <c r="T94" i="12"/>
  <c r="D96" i="12"/>
  <c r="I96" i="12"/>
  <c r="K96" i="12"/>
  <c r="J96" i="12"/>
  <c r="L96" i="12"/>
  <c r="G96" i="12"/>
  <c r="M96" i="12"/>
  <c r="H96" i="12"/>
  <c r="E96" i="12"/>
  <c r="P96" i="12"/>
  <c r="C97" i="12"/>
  <c r="F96" i="12"/>
  <c r="Q96" i="12"/>
  <c r="N96" i="12"/>
  <c r="O96" i="12"/>
  <c r="T95" i="12" l="1"/>
  <c r="V95" i="12"/>
  <c r="U96" i="12"/>
  <c r="L97" i="12"/>
  <c r="N97" i="12"/>
  <c r="E97" i="12"/>
  <c r="C98" i="12"/>
  <c r="D97" i="12"/>
  <c r="F97" i="12"/>
  <c r="I97" i="12"/>
  <c r="O97" i="12"/>
  <c r="P97" i="12"/>
  <c r="M97" i="12"/>
  <c r="J97" i="12"/>
  <c r="G97" i="12"/>
  <c r="K97" i="12"/>
  <c r="H97" i="12"/>
  <c r="Q97" i="12"/>
  <c r="U97" i="12" l="1"/>
  <c r="J98" i="12"/>
  <c r="L98" i="12"/>
  <c r="K98" i="12"/>
  <c r="Q98" i="12"/>
  <c r="D98" i="12"/>
  <c r="E98" i="12"/>
  <c r="O98" i="12"/>
  <c r="P98" i="12"/>
  <c r="C99" i="12"/>
  <c r="F98" i="12"/>
  <c r="M98" i="12"/>
  <c r="N98" i="12"/>
  <c r="G98" i="12"/>
  <c r="H98" i="12"/>
  <c r="I98" i="12"/>
  <c r="T96" i="12"/>
  <c r="V96" i="12"/>
  <c r="V97" i="12" l="1"/>
  <c r="T97" i="12"/>
  <c r="D99" i="12"/>
  <c r="F99" i="12"/>
  <c r="O99" i="12"/>
  <c r="Q99" i="12"/>
  <c r="L99" i="12"/>
  <c r="N99" i="12"/>
  <c r="M99" i="12"/>
  <c r="C100" i="12"/>
  <c r="J99" i="12"/>
  <c r="K99" i="12"/>
  <c r="G99" i="12"/>
  <c r="H99" i="12"/>
  <c r="E99" i="12"/>
  <c r="P99" i="12"/>
  <c r="I99" i="12"/>
  <c r="U98" i="12"/>
  <c r="U99" i="12" l="1"/>
  <c r="T98" i="12"/>
  <c r="V98" i="12"/>
  <c r="F100" i="12"/>
  <c r="H100" i="12"/>
  <c r="Q100" i="12"/>
  <c r="M100" i="12"/>
  <c r="N100" i="12"/>
  <c r="P100" i="12"/>
  <c r="O100" i="12"/>
  <c r="C101" i="12"/>
  <c r="L100" i="12"/>
  <c r="E100" i="12"/>
  <c r="I100" i="12"/>
  <c r="J100" i="12"/>
  <c r="G100" i="12"/>
  <c r="D100" i="12"/>
  <c r="K100" i="12"/>
  <c r="D101" i="12" l="1"/>
  <c r="F101" i="12"/>
  <c r="I101" i="12"/>
  <c r="O101" i="12"/>
  <c r="L101" i="12"/>
  <c r="N101" i="12"/>
  <c r="E101" i="12"/>
  <c r="C102" i="12"/>
  <c r="H101" i="12"/>
  <c r="Q101" i="12"/>
  <c r="P101" i="12"/>
  <c r="M101" i="12"/>
  <c r="J101" i="12"/>
  <c r="G101" i="12"/>
  <c r="K101" i="12"/>
  <c r="U100" i="12"/>
  <c r="V99" i="12"/>
  <c r="T99" i="12"/>
  <c r="T100" i="12" l="1"/>
  <c r="V100" i="12"/>
  <c r="F102" i="12"/>
  <c r="H102" i="12"/>
  <c r="M102" i="12"/>
  <c r="Q102" i="12"/>
  <c r="N102" i="12"/>
  <c r="P102" i="12"/>
  <c r="G102" i="12"/>
  <c r="C103" i="12"/>
  <c r="J102" i="12"/>
  <c r="K102" i="12"/>
  <c r="D102" i="12"/>
  <c r="O102" i="12"/>
  <c r="L102" i="12"/>
  <c r="I102" i="12"/>
  <c r="E102" i="12"/>
  <c r="U101" i="12"/>
  <c r="U102" i="12" l="1"/>
  <c r="V101" i="12"/>
  <c r="T101" i="12"/>
  <c r="D103" i="12"/>
  <c r="F103" i="12"/>
  <c r="O103" i="12"/>
  <c r="Q103" i="12"/>
  <c r="L103" i="12"/>
  <c r="N103" i="12"/>
  <c r="M103" i="12"/>
  <c r="C104" i="12"/>
  <c r="J103" i="12"/>
  <c r="K103" i="12"/>
  <c r="G103" i="12"/>
  <c r="H103" i="12"/>
  <c r="E103" i="12"/>
  <c r="P103" i="12"/>
  <c r="I103" i="12"/>
  <c r="V102" i="12" l="1"/>
  <c r="T102" i="12"/>
  <c r="U103" i="12"/>
  <c r="N104" i="12"/>
  <c r="P104" i="12"/>
  <c r="O104" i="12"/>
  <c r="C105" i="12"/>
  <c r="F104" i="12"/>
  <c r="H104" i="12"/>
  <c r="Q104" i="12"/>
  <c r="M104" i="12"/>
  <c r="D104" i="12"/>
  <c r="K104" i="12"/>
  <c r="L104" i="12"/>
  <c r="E104" i="12"/>
  <c r="I104" i="12"/>
  <c r="J104" i="12"/>
  <c r="G104" i="12"/>
  <c r="U104" i="12" l="1"/>
  <c r="L105" i="12"/>
  <c r="N105" i="12"/>
  <c r="E105" i="12"/>
  <c r="C106" i="12"/>
  <c r="D105" i="12"/>
  <c r="F105" i="12"/>
  <c r="I105" i="12"/>
  <c r="G105" i="12"/>
  <c r="P105" i="12"/>
  <c r="M105" i="12"/>
  <c r="J105" i="12"/>
  <c r="O105" i="12"/>
  <c r="K105" i="12"/>
  <c r="H105" i="12"/>
  <c r="Q105" i="12"/>
  <c r="T103" i="12"/>
  <c r="V103" i="12"/>
  <c r="U105" i="12" l="1"/>
  <c r="F106" i="12"/>
  <c r="H106" i="12"/>
  <c r="M106" i="12"/>
  <c r="Q106" i="12"/>
  <c r="N106" i="12"/>
  <c r="P106" i="12"/>
  <c r="G106" i="12"/>
  <c r="C107" i="12"/>
  <c r="J106" i="12"/>
  <c r="K106" i="12"/>
  <c r="D106" i="12"/>
  <c r="O106" i="12"/>
  <c r="L106" i="12"/>
  <c r="I106" i="12"/>
  <c r="E106" i="12"/>
  <c r="V104" i="12"/>
  <c r="T104" i="12"/>
  <c r="L107" i="12" l="1"/>
  <c r="N107" i="12"/>
  <c r="M107" i="12"/>
  <c r="C108" i="12"/>
  <c r="D107" i="12"/>
  <c r="F107" i="12"/>
  <c r="O107" i="12"/>
  <c r="Q107" i="12"/>
  <c r="G107" i="12"/>
  <c r="H107" i="12"/>
  <c r="E107" i="12"/>
  <c r="P107" i="12"/>
  <c r="I107" i="12"/>
  <c r="J107" i="12"/>
  <c r="K107" i="12"/>
  <c r="T105" i="12"/>
  <c r="V105" i="12"/>
  <c r="U106" i="12"/>
  <c r="U107" i="12" l="1"/>
  <c r="J108" i="12"/>
  <c r="L108" i="12"/>
  <c r="G108" i="12"/>
  <c r="E108" i="12"/>
  <c r="D108" i="12"/>
  <c r="I108" i="12"/>
  <c r="K108" i="12"/>
  <c r="N108" i="12"/>
  <c r="O108" i="12"/>
  <c r="H108" i="12"/>
  <c r="M108" i="12"/>
  <c r="P108" i="12"/>
  <c r="C109" i="12"/>
  <c r="F108" i="12"/>
  <c r="Q108" i="12"/>
  <c r="T106" i="12"/>
  <c r="V106" i="12"/>
  <c r="D109" i="12" l="1"/>
  <c r="F109" i="12"/>
  <c r="L109" i="12"/>
  <c r="H109" i="12"/>
  <c r="K109" i="12"/>
  <c r="M109" i="12"/>
  <c r="P109" i="12"/>
  <c r="I109" i="12"/>
  <c r="O109" i="12"/>
  <c r="J109" i="12"/>
  <c r="Q109" i="12"/>
  <c r="G109" i="12"/>
  <c r="N109" i="12"/>
  <c r="E109" i="12"/>
  <c r="C110" i="12"/>
  <c r="U108" i="12"/>
  <c r="V107" i="12"/>
  <c r="T107" i="12"/>
  <c r="U109" i="12" l="1"/>
  <c r="V108" i="12"/>
  <c r="T108" i="12"/>
  <c r="D110" i="12"/>
  <c r="E110" i="12"/>
  <c r="O110" i="12"/>
  <c r="F110" i="12"/>
  <c r="H110" i="12"/>
  <c r="M110" i="12"/>
  <c r="Q110" i="12"/>
  <c r="J110" i="12"/>
  <c r="L110" i="12"/>
  <c r="K110" i="12"/>
  <c r="I110" i="12"/>
  <c r="N110" i="12"/>
  <c r="P110" i="12"/>
  <c r="G110" i="12"/>
  <c r="C111" i="12"/>
  <c r="U110" i="12" l="1"/>
  <c r="P111" i="12"/>
  <c r="G111" i="12"/>
  <c r="I111" i="12"/>
  <c r="D111" i="12"/>
  <c r="F111" i="12"/>
  <c r="O111" i="12"/>
  <c r="Q111" i="12"/>
  <c r="H111" i="12"/>
  <c r="J111" i="12"/>
  <c r="E111" i="12"/>
  <c r="K111" i="12"/>
  <c r="L111" i="12"/>
  <c r="N111" i="12"/>
  <c r="M111" i="12"/>
  <c r="C112" i="12"/>
  <c r="T109" i="12"/>
  <c r="V109" i="12"/>
  <c r="U111" i="12" l="1"/>
  <c r="D112" i="12"/>
  <c r="I112" i="12"/>
  <c r="K112" i="12"/>
  <c r="F112" i="12"/>
  <c r="H112" i="12"/>
  <c r="Q112" i="12"/>
  <c r="E112" i="12"/>
  <c r="J112" i="12"/>
  <c r="L112" i="12"/>
  <c r="G112" i="12"/>
  <c r="M112" i="12"/>
  <c r="N112" i="12"/>
  <c r="P112" i="12"/>
  <c r="O112" i="12"/>
  <c r="C113" i="12"/>
  <c r="V110" i="12"/>
  <c r="T110" i="12"/>
  <c r="P113" i="12" l="1"/>
  <c r="K113" i="12"/>
  <c r="M113" i="12"/>
  <c r="D113" i="12"/>
  <c r="F113" i="12"/>
  <c r="I113" i="12"/>
  <c r="O113" i="12"/>
  <c r="H113" i="12"/>
  <c r="J113" i="12"/>
  <c r="Q113" i="12"/>
  <c r="G113" i="12"/>
  <c r="L113" i="12"/>
  <c r="N113" i="12"/>
  <c r="E113" i="12"/>
  <c r="C114" i="12"/>
  <c r="U112" i="12"/>
  <c r="T111" i="12"/>
  <c r="V111" i="12"/>
  <c r="V112" i="12" l="1"/>
  <c r="T112" i="12"/>
  <c r="U113" i="12"/>
  <c r="N114" i="12"/>
  <c r="P114" i="12"/>
  <c r="G114" i="12"/>
  <c r="C115" i="12"/>
  <c r="D114" i="12"/>
  <c r="E114" i="12"/>
  <c r="O114" i="12"/>
  <c r="F114" i="12"/>
  <c r="H114" i="12"/>
  <c r="M114" i="12"/>
  <c r="I114" i="12"/>
  <c r="J114" i="12"/>
  <c r="L114" i="12"/>
  <c r="K114" i="12"/>
  <c r="Q114" i="12"/>
  <c r="U114" i="12" l="1"/>
  <c r="L115" i="12"/>
  <c r="N115" i="12"/>
  <c r="M115" i="12"/>
  <c r="C116" i="12"/>
  <c r="P115" i="12"/>
  <c r="G115" i="12"/>
  <c r="I115" i="12"/>
  <c r="D115" i="12"/>
  <c r="F115" i="12"/>
  <c r="O115" i="12"/>
  <c r="Q115" i="12"/>
  <c r="H115" i="12"/>
  <c r="J115" i="12"/>
  <c r="E115" i="12"/>
  <c r="K115" i="12"/>
  <c r="T113" i="12"/>
  <c r="V113" i="12"/>
  <c r="U115" i="12" l="1"/>
  <c r="D116" i="12"/>
  <c r="I116" i="12"/>
  <c r="K116" i="12"/>
  <c r="F116" i="12"/>
  <c r="H116" i="12"/>
  <c r="Q116" i="12"/>
  <c r="M116" i="12"/>
  <c r="J116" i="12"/>
  <c r="L116" i="12"/>
  <c r="G116" i="12"/>
  <c r="E116" i="12"/>
  <c r="N116" i="12"/>
  <c r="P116" i="12"/>
  <c r="O116" i="12"/>
  <c r="C117" i="12"/>
  <c r="V114" i="12"/>
  <c r="T114" i="12"/>
  <c r="T115" i="12" l="1"/>
  <c r="V115" i="12"/>
  <c r="P117" i="12"/>
  <c r="D117" i="12"/>
  <c r="F117" i="12"/>
  <c r="I117" i="12"/>
  <c r="O117" i="12"/>
  <c r="H117" i="12"/>
  <c r="J117" i="12"/>
  <c r="Q117" i="12"/>
  <c r="G117" i="12"/>
  <c r="L117" i="12"/>
  <c r="N117" i="12"/>
  <c r="E117" i="12"/>
  <c r="C118" i="12"/>
  <c r="K117" i="12"/>
  <c r="M117" i="12"/>
  <c r="U116" i="12"/>
  <c r="U117" i="12" l="1"/>
  <c r="F118" i="12"/>
  <c r="H118" i="12"/>
  <c r="M118" i="12"/>
  <c r="Q118" i="12"/>
  <c r="N118" i="12"/>
  <c r="P118" i="12"/>
  <c r="G118" i="12"/>
  <c r="C119" i="12"/>
  <c r="E118" i="12"/>
  <c r="J118" i="12"/>
  <c r="K118" i="12"/>
  <c r="D118" i="12"/>
  <c r="O118" i="12"/>
  <c r="L118" i="12"/>
  <c r="I118" i="12"/>
  <c r="T116" i="12"/>
  <c r="V116" i="12"/>
  <c r="U118" i="12" l="1"/>
  <c r="L119" i="12"/>
  <c r="N119" i="12"/>
  <c r="M119" i="12"/>
  <c r="C120" i="12"/>
  <c r="D119" i="12"/>
  <c r="F119" i="12"/>
  <c r="O119" i="12"/>
  <c r="Q119" i="12"/>
  <c r="J119" i="12"/>
  <c r="K119" i="12"/>
  <c r="G119" i="12"/>
  <c r="H119" i="12"/>
  <c r="E119" i="12"/>
  <c r="P119" i="12"/>
  <c r="I119" i="12"/>
  <c r="T117" i="12"/>
  <c r="V117" i="12"/>
  <c r="J120" i="12" l="1"/>
  <c r="L120" i="12"/>
  <c r="G120" i="12"/>
  <c r="E120" i="12"/>
  <c r="D120" i="12"/>
  <c r="I120" i="12"/>
  <c r="K120" i="12"/>
  <c r="F120" i="12"/>
  <c r="Q120" i="12"/>
  <c r="N120" i="12"/>
  <c r="O120" i="12"/>
  <c r="H120" i="12"/>
  <c r="M120" i="12"/>
  <c r="P120" i="12"/>
  <c r="C121" i="12"/>
  <c r="U119" i="12"/>
  <c r="T118" i="12"/>
  <c r="V118" i="12"/>
  <c r="U120" i="12" l="1"/>
  <c r="V119" i="12"/>
  <c r="T119" i="12"/>
  <c r="D121" i="12"/>
  <c r="F121" i="12"/>
  <c r="I121" i="12"/>
  <c r="G121" i="12"/>
  <c r="L121" i="12"/>
  <c r="N121" i="12"/>
  <c r="E121" i="12"/>
  <c r="C122" i="12"/>
  <c r="K121" i="12"/>
  <c r="H121" i="12"/>
  <c r="Q121" i="12"/>
  <c r="P121" i="12"/>
  <c r="M121" i="12"/>
  <c r="J121" i="12"/>
  <c r="O121" i="12"/>
  <c r="T120" i="12" l="1"/>
  <c r="V120" i="12"/>
  <c r="U121" i="12"/>
  <c r="F122" i="12"/>
  <c r="H122" i="12"/>
  <c r="M122" i="12"/>
  <c r="Q122" i="12"/>
  <c r="N122" i="12"/>
  <c r="P122" i="12"/>
  <c r="G122" i="12"/>
  <c r="C123" i="12"/>
  <c r="E122" i="12"/>
  <c r="J122" i="12"/>
  <c r="K122" i="12"/>
  <c r="D122" i="12"/>
  <c r="O122" i="12"/>
  <c r="L122" i="12"/>
  <c r="I122" i="12"/>
  <c r="U122" i="12" l="1"/>
  <c r="V122" i="12" s="1"/>
  <c r="L123" i="12"/>
  <c r="N123" i="12"/>
  <c r="M123" i="12"/>
  <c r="C124" i="12"/>
  <c r="D123" i="12"/>
  <c r="F123" i="12"/>
  <c r="O123" i="12"/>
  <c r="Q123" i="12"/>
  <c r="J123" i="12"/>
  <c r="K123" i="12"/>
  <c r="G123" i="12"/>
  <c r="H123" i="12"/>
  <c r="E123" i="12"/>
  <c r="P123" i="12"/>
  <c r="I123" i="12"/>
  <c r="T121" i="12"/>
  <c r="V121" i="12"/>
  <c r="T122" i="12" l="1"/>
  <c r="U123" i="12"/>
  <c r="F124" i="12"/>
  <c r="H124" i="12"/>
  <c r="Q124" i="12"/>
  <c r="M124" i="12"/>
  <c r="N124" i="12"/>
  <c r="P124" i="12"/>
  <c r="O124" i="12"/>
  <c r="C125" i="12"/>
  <c r="D124" i="12"/>
  <c r="K124" i="12"/>
  <c r="L124" i="12"/>
  <c r="E124" i="12"/>
  <c r="I124" i="12"/>
  <c r="J124" i="12"/>
  <c r="G124" i="12"/>
  <c r="U124" i="12" l="1"/>
  <c r="L125" i="12"/>
  <c r="N125" i="12"/>
  <c r="E125" i="12"/>
  <c r="C126" i="12"/>
  <c r="D125" i="12"/>
  <c r="F125" i="12"/>
  <c r="I125" i="12"/>
  <c r="O125" i="12"/>
  <c r="H125" i="12"/>
  <c r="Q125" i="12"/>
  <c r="P125" i="12"/>
  <c r="M125" i="12"/>
  <c r="J125" i="12"/>
  <c r="G125" i="12"/>
  <c r="K125" i="12"/>
  <c r="T123" i="12"/>
  <c r="V123" i="12"/>
  <c r="U125" i="12" l="1"/>
  <c r="J126" i="12"/>
  <c r="P126" i="12"/>
  <c r="Q126" i="12"/>
  <c r="I126" i="12"/>
  <c r="H126" i="12"/>
  <c r="M126" i="12"/>
  <c r="N126" i="12"/>
  <c r="L126" i="12"/>
  <c r="O126" i="12"/>
  <c r="E126" i="12"/>
  <c r="C127" i="12"/>
  <c r="F126" i="12"/>
  <c r="K126" i="12"/>
  <c r="D126" i="12"/>
  <c r="G126" i="12"/>
  <c r="T124" i="12"/>
  <c r="V124" i="12"/>
  <c r="U126" i="12" l="1"/>
  <c r="T126" i="12" s="1"/>
  <c r="M127" i="12"/>
  <c r="P127" i="12"/>
  <c r="K127" i="12"/>
  <c r="D127" i="12"/>
  <c r="H127" i="12"/>
  <c r="J127" i="12"/>
  <c r="O127" i="12"/>
  <c r="I127" i="12"/>
  <c r="N127" i="12"/>
  <c r="Q127" i="12"/>
  <c r="G127" i="12"/>
  <c r="L127" i="12"/>
  <c r="C128" i="12"/>
  <c r="F127" i="12"/>
  <c r="E127" i="12"/>
  <c r="V125" i="12"/>
  <c r="T125" i="12"/>
  <c r="V126" i="12" l="1"/>
  <c r="U127" i="12"/>
  <c r="G128" i="12"/>
  <c r="J128" i="12"/>
  <c r="L128" i="12"/>
  <c r="E128" i="12"/>
  <c r="O128" i="12"/>
  <c r="D128" i="12"/>
  <c r="M128" i="12"/>
  <c r="C129" i="12"/>
  <c r="F128" i="12"/>
  <c r="I128" i="12"/>
  <c r="N128" i="12"/>
  <c r="Q128" i="12"/>
  <c r="H128" i="12"/>
  <c r="K128" i="12"/>
  <c r="P128" i="12"/>
  <c r="U128" i="12" l="1"/>
  <c r="Q129" i="12"/>
  <c r="P129" i="12"/>
  <c r="O129" i="12"/>
  <c r="I129" i="12"/>
  <c r="H129" i="12"/>
  <c r="J129" i="12"/>
  <c r="G129" i="12"/>
  <c r="L129" i="12"/>
  <c r="C130" i="12"/>
  <c r="E129" i="12"/>
  <c r="F129" i="12"/>
  <c r="M129" i="12"/>
  <c r="N129" i="12"/>
  <c r="D129" i="12"/>
  <c r="K129" i="12"/>
  <c r="V127" i="12"/>
  <c r="T127" i="12"/>
  <c r="U129" i="12" l="1"/>
  <c r="G130" i="12"/>
  <c r="J130" i="12"/>
  <c r="L130" i="12"/>
  <c r="I130" i="12"/>
  <c r="O130" i="12"/>
  <c r="D130" i="12"/>
  <c r="Q130" i="12"/>
  <c r="C131" i="12"/>
  <c r="H130" i="12"/>
  <c r="K130" i="12"/>
  <c r="P130" i="12"/>
  <c r="F130" i="12"/>
  <c r="M130" i="12"/>
  <c r="N130" i="12"/>
  <c r="E130" i="12"/>
  <c r="T128" i="12"/>
  <c r="V128" i="12"/>
  <c r="U130" i="12" l="1"/>
  <c r="Q131" i="12"/>
  <c r="P131" i="12"/>
  <c r="O131" i="12"/>
  <c r="I131" i="12"/>
  <c r="H131" i="12"/>
  <c r="J131" i="12"/>
  <c r="G131" i="12"/>
  <c r="M131" i="12"/>
  <c r="N131" i="12"/>
  <c r="D131" i="12"/>
  <c r="K131" i="12"/>
  <c r="L131" i="12"/>
  <c r="C132" i="12"/>
  <c r="E131" i="12"/>
  <c r="F131" i="12"/>
  <c r="T129" i="12"/>
  <c r="V129" i="12"/>
  <c r="U131" i="12" l="1"/>
  <c r="G132" i="12"/>
  <c r="J132" i="12"/>
  <c r="L132" i="12"/>
  <c r="M132" i="12"/>
  <c r="O132" i="12"/>
  <c r="D132" i="12"/>
  <c r="E132" i="12"/>
  <c r="C133" i="12"/>
  <c r="F132" i="12"/>
  <c r="Q132" i="12"/>
  <c r="N132" i="12"/>
  <c r="I132" i="12"/>
  <c r="H132" i="12"/>
  <c r="K132" i="12"/>
  <c r="P132" i="12"/>
  <c r="T130" i="12"/>
  <c r="V130" i="12"/>
  <c r="Q133" i="12" l="1"/>
  <c r="P133" i="12"/>
  <c r="G133" i="12"/>
  <c r="I133" i="12"/>
  <c r="H133" i="12"/>
  <c r="J133" i="12"/>
  <c r="K133" i="12"/>
  <c r="L133" i="12"/>
  <c r="C134" i="12"/>
  <c r="E133" i="12"/>
  <c r="F133" i="12"/>
  <c r="M133" i="12"/>
  <c r="N133" i="12"/>
  <c r="D133" i="12"/>
  <c r="O133" i="12"/>
  <c r="U132" i="12"/>
  <c r="V131" i="12"/>
  <c r="T131" i="12"/>
  <c r="T132" i="12" l="1"/>
  <c r="V132" i="12"/>
  <c r="U133" i="12"/>
  <c r="G134" i="12"/>
  <c r="J134" i="12"/>
  <c r="L134" i="12"/>
  <c r="Q134" i="12"/>
  <c r="O134" i="12"/>
  <c r="D134" i="12"/>
  <c r="I134" i="12"/>
  <c r="C135" i="12"/>
  <c r="H134" i="12"/>
  <c r="K134" i="12"/>
  <c r="P134" i="12"/>
  <c r="F134" i="12"/>
  <c r="E134" i="12"/>
  <c r="N134" i="12"/>
  <c r="M134" i="12"/>
  <c r="U134" i="12" l="1"/>
  <c r="M135" i="12"/>
  <c r="L135" i="12"/>
  <c r="N135" i="12"/>
  <c r="C136" i="12"/>
  <c r="E135" i="12"/>
  <c r="D135" i="12"/>
  <c r="F135" i="12"/>
  <c r="G135" i="12"/>
  <c r="H135" i="12"/>
  <c r="O135" i="12"/>
  <c r="P135" i="12"/>
  <c r="I135" i="12"/>
  <c r="J135" i="12"/>
  <c r="Q135" i="12"/>
  <c r="K135" i="12"/>
  <c r="T133" i="12"/>
  <c r="V133" i="12"/>
  <c r="K136" i="12" l="1"/>
  <c r="N136" i="12"/>
  <c r="P136" i="12"/>
  <c r="Q136" i="12"/>
  <c r="F136" i="12"/>
  <c r="H136" i="12"/>
  <c r="I136" i="12"/>
  <c r="G136" i="12"/>
  <c r="L136" i="12"/>
  <c r="O136" i="12"/>
  <c r="M136" i="12"/>
  <c r="J136" i="12"/>
  <c r="E136" i="12"/>
  <c r="D136" i="12"/>
  <c r="C137" i="12"/>
  <c r="T134" i="12"/>
  <c r="V134" i="12"/>
  <c r="U135" i="12"/>
  <c r="E137" i="12" l="1"/>
  <c r="D137" i="12"/>
  <c r="F137" i="12"/>
  <c r="K137" i="12"/>
  <c r="M137" i="12"/>
  <c r="L137" i="12"/>
  <c r="N137" i="12"/>
  <c r="C138" i="12"/>
  <c r="P137" i="12"/>
  <c r="I137" i="12"/>
  <c r="J137" i="12"/>
  <c r="Q137" i="12"/>
  <c r="O137" i="12"/>
  <c r="H137" i="12"/>
  <c r="G137" i="12"/>
  <c r="V135" i="12"/>
  <c r="T135" i="12"/>
  <c r="U136" i="12"/>
  <c r="G138" i="12" l="1"/>
  <c r="J138" i="12"/>
  <c r="L138" i="12"/>
  <c r="I138" i="12"/>
  <c r="O138" i="12"/>
  <c r="D138" i="12"/>
  <c r="Q138" i="12"/>
  <c r="C139" i="12"/>
  <c r="H138" i="12"/>
  <c r="K138" i="12"/>
  <c r="P138" i="12"/>
  <c r="F138" i="12"/>
  <c r="M138" i="12"/>
  <c r="N138" i="12"/>
  <c r="E138" i="12"/>
  <c r="T136" i="12"/>
  <c r="V136" i="12"/>
  <c r="U137" i="12"/>
  <c r="Q139" i="12" l="1"/>
  <c r="P139" i="12"/>
  <c r="O139" i="12"/>
  <c r="I139" i="12"/>
  <c r="H139" i="12"/>
  <c r="J139" i="12"/>
  <c r="G139" i="12"/>
  <c r="M139" i="12"/>
  <c r="N139" i="12"/>
  <c r="D139" i="12"/>
  <c r="K139" i="12"/>
  <c r="L139" i="12"/>
  <c r="C140" i="12"/>
  <c r="E139" i="12"/>
  <c r="F139" i="12"/>
  <c r="V137" i="12"/>
  <c r="T137" i="12"/>
  <c r="U138" i="12"/>
  <c r="G140" i="12" l="1"/>
  <c r="J140" i="12"/>
  <c r="L140" i="12"/>
  <c r="M140" i="12"/>
  <c r="O140" i="12"/>
  <c r="D140" i="12"/>
  <c r="E140" i="12"/>
  <c r="C141" i="12"/>
  <c r="F140" i="12"/>
  <c r="Q140" i="12"/>
  <c r="N140" i="12"/>
  <c r="I140" i="12"/>
  <c r="H140" i="12"/>
  <c r="K140" i="12"/>
  <c r="P140" i="12"/>
  <c r="T138" i="12"/>
  <c r="V138" i="12"/>
  <c r="U139" i="12"/>
  <c r="Q141" i="12" l="1"/>
  <c r="P141" i="12"/>
  <c r="G141" i="12"/>
  <c r="I141" i="12"/>
  <c r="H141" i="12"/>
  <c r="J141" i="12"/>
  <c r="K141" i="12"/>
  <c r="L141" i="12"/>
  <c r="C142" i="12"/>
  <c r="E141" i="12"/>
  <c r="F141" i="12"/>
  <c r="M141" i="12"/>
  <c r="N141" i="12"/>
  <c r="D141" i="12"/>
  <c r="O141" i="12"/>
  <c r="V139" i="12"/>
  <c r="T139" i="12"/>
  <c r="U140" i="12"/>
  <c r="G142" i="12" l="1"/>
  <c r="J142" i="12"/>
  <c r="L142" i="12"/>
  <c r="Q142" i="12"/>
  <c r="O142" i="12"/>
  <c r="D142" i="12"/>
  <c r="I142" i="12"/>
  <c r="C143" i="12"/>
  <c r="H142" i="12"/>
  <c r="K142" i="12"/>
  <c r="P142" i="12"/>
  <c r="F142" i="12"/>
  <c r="E142" i="12"/>
  <c r="N142" i="12"/>
  <c r="M142" i="12"/>
  <c r="T140" i="12"/>
  <c r="V140" i="12"/>
  <c r="U141" i="12"/>
  <c r="Q143" i="12" l="1"/>
  <c r="P143" i="12"/>
  <c r="K143" i="12"/>
  <c r="I143" i="12"/>
  <c r="H143" i="12"/>
  <c r="J143" i="12"/>
  <c r="O143" i="12"/>
  <c r="M143" i="12"/>
  <c r="N143" i="12"/>
  <c r="D143" i="12"/>
  <c r="G143" i="12"/>
  <c r="L143" i="12"/>
  <c r="C144" i="12"/>
  <c r="E143" i="12"/>
  <c r="F143" i="12"/>
  <c r="V141" i="12"/>
  <c r="T141" i="12"/>
  <c r="U142" i="12"/>
  <c r="O144" i="12" l="1"/>
  <c r="D144" i="12"/>
  <c r="M144" i="12"/>
  <c r="C145" i="12"/>
  <c r="G144" i="12"/>
  <c r="J144" i="12"/>
  <c r="L144" i="12"/>
  <c r="E144" i="12"/>
  <c r="K144" i="12"/>
  <c r="P144" i="12"/>
  <c r="F144" i="12"/>
  <c r="I144" i="12"/>
  <c r="N144" i="12"/>
  <c r="Q144" i="12"/>
  <c r="H144" i="12"/>
  <c r="V142" i="12"/>
  <c r="T142" i="12"/>
  <c r="U143" i="12"/>
  <c r="I145" i="12" l="1"/>
  <c r="Q145" i="12"/>
  <c r="P145" i="12"/>
  <c r="O145" i="12"/>
  <c r="D145" i="12"/>
  <c r="F145" i="12"/>
  <c r="K145" i="12"/>
  <c r="E145" i="12"/>
  <c r="H145" i="12"/>
  <c r="J145" i="12"/>
  <c r="G145" i="12"/>
  <c r="M145" i="12"/>
  <c r="L145" i="12"/>
  <c r="N145" i="12"/>
  <c r="C146" i="12"/>
  <c r="V143" i="12"/>
  <c r="T143" i="12"/>
  <c r="U144" i="12"/>
  <c r="U145" i="12" l="1"/>
  <c r="O146" i="12"/>
  <c r="D146" i="12"/>
  <c r="Q146" i="12"/>
  <c r="C147" i="12"/>
  <c r="F146" i="12"/>
  <c r="H146" i="12"/>
  <c r="M146" i="12"/>
  <c r="G146" i="12"/>
  <c r="J146" i="12"/>
  <c r="L146" i="12"/>
  <c r="I146" i="12"/>
  <c r="K146" i="12"/>
  <c r="N146" i="12"/>
  <c r="P146" i="12"/>
  <c r="E146" i="12"/>
  <c r="V144" i="12"/>
  <c r="T144" i="12"/>
  <c r="M147" i="12" l="1"/>
  <c r="L147" i="12"/>
  <c r="N147" i="12"/>
  <c r="C148" i="12"/>
  <c r="Q147" i="12"/>
  <c r="P147" i="12"/>
  <c r="O147" i="12"/>
  <c r="E147" i="12"/>
  <c r="D147" i="12"/>
  <c r="F147" i="12"/>
  <c r="K147" i="12"/>
  <c r="I147" i="12"/>
  <c r="H147" i="12"/>
  <c r="J147" i="12"/>
  <c r="G147" i="12"/>
  <c r="V145" i="12"/>
  <c r="T145" i="12"/>
  <c r="U146" i="12"/>
  <c r="F148" i="12" l="1"/>
  <c r="H148" i="12"/>
  <c r="Q148" i="12"/>
  <c r="G148" i="12"/>
  <c r="J148" i="12"/>
  <c r="L148" i="12"/>
  <c r="M148" i="12"/>
  <c r="K148" i="12"/>
  <c r="N148" i="12"/>
  <c r="P148" i="12"/>
  <c r="I148" i="12"/>
  <c r="O148" i="12"/>
  <c r="D148" i="12"/>
  <c r="E148" i="12"/>
  <c r="C149" i="12"/>
  <c r="V146" i="12"/>
  <c r="T146" i="12"/>
  <c r="U147" i="12"/>
  <c r="U148" i="12" l="1"/>
  <c r="T148" i="12" s="1"/>
  <c r="E149" i="12"/>
  <c r="D149" i="12"/>
  <c r="F149" i="12"/>
  <c r="O149" i="12"/>
  <c r="I149" i="12"/>
  <c r="H149" i="12"/>
  <c r="J149" i="12"/>
  <c r="K149" i="12"/>
  <c r="M149" i="12"/>
  <c r="L149" i="12"/>
  <c r="N149" i="12"/>
  <c r="C150" i="12"/>
  <c r="Q149" i="12"/>
  <c r="P149" i="12"/>
  <c r="G149" i="12"/>
  <c r="V147" i="12"/>
  <c r="T147" i="12"/>
  <c r="V148" i="12" l="1"/>
  <c r="G150" i="12"/>
  <c r="J150" i="12"/>
  <c r="L150" i="12"/>
  <c r="Q150" i="12"/>
  <c r="K150" i="12"/>
  <c r="N150" i="12"/>
  <c r="P150" i="12"/>
  <c r="M150" i="12"/>
  <c r="O150" i="12"/>
  <c r="D150" i="12"/>
  <c r="I150" i="12"/>
  <c r="C151" i="12"/>
  <c r="F150" i="12"/>
  <c r="H150" i="12"/>
  <c r="E150" i="12"/>
  <c r="U149" i="12"/>
  <c r="V149" i="12" l="1"/>
  <c r="T149" i="12"/>
  <c r="M151" i="12"/>
  <c r="L151" i="12"/>
  <c r="N151" i="12"/>
  <c r="C152" i="12"/>
  <c r="Q151" i="12"/>
  <c r="P151" i="12"/>
  <c r="K151" i="12"/>
  <c r="E151" i="12"/>
  <c r="D151" i="12"/>
  <c r="F151" i="12"/>
  <c r="G151" i="12"/>
  <c r="I151" i="12"/>
  <c r="H151" i="12"/>
  <c r="J151" i="12"/>
  <c r="O151" i="12"/>
  <c r="U150" i="12"/>
  <c r="U151" i="12" l="1"/>
  <c r="V150" i="12"/>
  <c r="T150" i="12"/>
  <c r="F152" i="12"/>
  <c r="H152" i="12"/>
  <c r="I152" i="12"/>
  <c r="G152" i="12"/>
  <c r="J152" i="12"/>
  <c r="L152" i="12"/>
  <c r="E152" i="12"/>
  <c r="K152" i="12"/>
  <c r="N152" i="12"/>
  <c r="P152" i="12"/>
  <c r="Q152" i="12"/>
  <c r="O152" i="12"/>
  <c r="D152" i="12"/>
  <c r="M152" i="12"/>
  <c r="C153" i="12"/>
  <c r="U152" i="12" l="1"/>
  <c r="E153" i="12"/>
  <c r="D153" i="12"/>
  <c r="F153" i="12"/>
  <c r="K153" i="12"/>
  <c r="I153" i="12"/>
  <c r="H153" i="12"/>
  <c r="J153" i="12"/>
  <c r="G153" i="12"/>
  <c r="M153" i="12"/>
  <c r="L153" i="12"/>
  <c r="N153" i="12"/>
  <c r="C154" i="12"/>
  <c r="Q153" i="12"/>
  <c r="P153" i="12"/>
  <c r="O153" i="12"/>
  <c r="V151" i="12"/>
  <c r="T151" i="12"/>
  <c r="G154" i="12" l="1"/>
  <c r="J154" i="12"/>
  <c r="L154" i="12"/>
  <c r="I154" i="12"/>
  <c r="K154" i="12"/>
  <c r="N154" i="12"/>
  <c r="P154" i="12"/>
  <c r="E154" i="12"/>
  <c r="O154" i="12"/>
  <c r="D154" i="12"/>
  <c r="Q154" i="12"/>
  <c r="C155" i="12"/>
  <c r="F154" i="12"/>
  <c r="H154" i="12"/>
  <c r="M154" i="12"/>
  <c r="T152" i="12"/>
  <c r="V152" i="12"/>
  <c r="U153" i="12"/>
  <c r="Q155" i="12" l="1"/>
  <c r="P155" i="12"/>
  <c r="O155" i="12"/>
  <c r="E155" i="12"/>
  <c r="D155" i="12"/>
  <c r="F155" i="12"/>
  <c r="K155" i="12"/>
  <c r="I155" i="12"/>
  <c r="H155" i="12"/>
  <c r="J155" i="12"/>
  <c r="G155" i="12"/>
  <c r="M155" i="12"/>
  <c r="L155" i="12"/>
  <c r="N155" i="12"/>
  <c r="C156" i="12"/>
  <c r="T153" i="12"/>
  <c r="V153" i="12"/>
  <c r="U154" i="12"/>
  <c r="U155" i="12" l="1"/>
  <c r="O156" i="12"/>
  <c r="D156" i="12"/>
  <c r="E156" i="12"/>
  <c r="C157" i="12"/>
  <c r="F156" i="12"/>
  <c r="H156" i="12"/>
  <c r="Q156" i="12"/>
  <c r="G156" i="12"/>
  <c r="J156" i="12"/>
  <c r="L156" i="12"/>
  <c r="M156" i="12"/>
  <c r="K156" i="12"/>
  <c r="N156" i="12"/>
  <c r="P156" i="12"/>
  <c r="I156" i="12"/>
  <c r="V154" i="12"/>
  <c r="T154" i="12"/>
  <c r="I157" i="12" l="1"/>
  <c r="H157" i="12"/>
  <c r="J157" i="12"/>
  <c r="K157" i="12"/>
  <c r="M157" i="12"/>
  <c r="L157" i="12"/>
  <c r="N157" i="12"/>
  <c r="C158" i="12"/>
  <c r="Q157" i="12"/>
  <c r="P157" i="12"/>
  <c r="G157" i="12"/>
  <c r="E157" i="12"/>
  <c r="D157" i="12"/>
  <c r="F157" i="12"/>
  <c r="O157" i="12"/>
  <c r="V155" i="12"/>
  <c r="T155" i="12"/>
  <c r="U156" i="12"/>
  <c r="U157" i="12" l="1"/>
  <c r="V157" i="12" s="1"/>
  <c r="K158" i="12"/>
  <c r="N158" i="12"/>
  <c r="P158" i="12"/>
  <c r="M158" i="12"/>
  <c r="O158" i="12"/>
  <c r="D158" i="12"/>
  <c r="I158" i="12"/>
  <c r="C159" i="12"/>
  <c r="F158" i="12"/>
  <c r="H158" i="12"/>
  <c r="E158" i="12"/>
  <c r="G158" i="12"/>
  <c r="J158" i="12"/>
  <c r="L158" i="12"/>
  <c r="Q158" i="12"/>
  <c r="V156" i="12"/>
  <c r="T156" i="12"/>
  <c r="T157" i="12" l="1"/>
  <c r="U158" i="12"/>
  <c r="M159" i="12"/>
  <c r="L159" i="12"/>
  <c r="N159" i="12"/>
  <c r="C160" i="12"/>
  <c r="Q159" i="12"/>
  <c r="P159" i="12"/>
  <c r="K159" i="12"/>
  <c r="E159" i="12"/>
  <c r="D159" i="12"/>
  <c r="F159" i="12"/>
  <c r="G159" i="12"/>
  <c r="I159" i="12"/>
  <c r="H159" i="12"/>
  <c r="J159" i="12"/>
  <c r="O159" i="12"/>
  <c r="U159" i="12" l="1"/>
  <c r="K160" i="12"/>
  <c r="N160" i="12"/>
  <c r="P160" i="12"/>
  <c r="Q160" i="12"/>
  <c r="O160" i="12"/>
  <c r="D160" i="12"/>
  <c r="M160" i="12"/>
  <c r="C161" i="12"/>
  <c r="F160" i="12"/>
  <c r="H160" i="12"/>
  <c r="I160" i="12"/>
  <c r="G160" i="12"/>
  <c r="J160" i="12"/>
  <c r="L160" i="12"/>
  <c r="E160" i="12"/>
  <c r="V158" i="12"/>
  <c r="T158" i="12"/>
  <c r="U160" i="12" l="1"/>
  <c r="Q161" i="12"/>
  <c r="P161" i="12"/>
  <c r="O161" i="12"/>
  <c r="E161" i="12"/>
  <c r="D161" i="12"/>
  <c r="F161" i="12"/>
  <c r="K161" i="12"/>
  <c r="I161" i="12"/>
  <c r="H161" i="12"/>
  <c r="J161" i="12"/>
  <c r="G161" i="12"/>
  <c r="M161" i="12"/>
  <c r="L161" i="12"/>
  <c r="N161" i="12"/>
  <c r="C162" i="12"/>
  <c r="V159" i="12"/>
  <c r="T159" i="12"/>
  <c r="G162" i="12" l="1"/>
  <c r="J162" i="12"/>
  <c r="L162" i="12"/>
  <c r="I162" i="12"/>
  <c r="K162" i="12"/>
  <c r="N162" i="12"/>
  <c r="P162" i="12"/>
  <c r="E162" i="12"/>
  <c r="O162" i="12"/>
  <c r="D162" i="12"/>
  <c r="Q162" i="12"/>
  <c r="C163" i="12"/>
  <c r="F162" i="12"/>
  <c r="H162" i="12"/>
  <c r="M162" i="12"/>
  <c r="U161" i="12"/>
  <c r="T160" i="12"/>
  <c r="V160" i="12"/>
  <c r="T161" i="12" l="1"/>
  <c r="V161" i="12"/>
  <c r="Q163" i="12"/>
  <c r="P163" i="12"/>
  <c r="O163" i="12"/>
  <c r="E163" i="12"/>
  <c r="D163" i="12"/>
  <c r="F163" i="12"/>
  <c r="K163" i="12"/>
  <c r="I163" i="12"/>
  <c r="H163" i="12"/>
  <c r="J163" i="12"/>
  <c r="G163" i="12"/>
  <c r="M163" i="12"/>
  <c r="L163" i="12"/>
  <c r="N163" i="12"/>
  <c r="C164" i="12"/>
  <c r="U162" i="12"/>
  <c r="U163" i="12" l="1"/>
  <c r="V162" i="12"/>
  <c r="T162" i="12"/>
  <c r="O164" i="12"/>
  <c r="D164" i="12"/>
  <c r="E164" i="12"/>
  <c r="C165" i="12"/>
  <c r="F164" i="12"/>
  <c r="H164" i="12"/>
  <c r="Q164" i="12"/>
  <c r="G164" i="12"/>
  <c r="J164" i="12"/>
  <c r="L164" i="12"/>
  <c r="M164" i="12"/>
  <c r="K164" i="12"/>
  <c r="N164" i="12"/>
  <c r="P164" i="12"/>
  <c r="I164" i="12"/>
  <c r="U164" i="12" l="1"/>
  <c r="V163" i="12"/>
  <c r="T163" i="12"/>
  <c r="M165" i="12"/>
  <c r="L165" i="12"/>
  <c r="N165" i="12"/>
  <c r="C166" i="12"/>
  <c r="Q165" i="12"/>
  <c r="P165" i="12"/>
  <c r="G165" i="12"/>
  <c r="E165" i="12"/>
  <c r="D165" i="12"/>
  <c r="F165" i="12"/>
  <c r="O165" i="12"/>
  <c r="I165" i="12"/>
  <c r="H165" i="12"/>
  <c r="J165" i="12"/>
  <c r="K165" i="12"/>
  <c r="U165" i="12" l="1"/>
  <c r="F166" i="12"/>
  <c r="H166" i="12"/>
  <c r="E166" i="12"/>
  <c r="G166" i="12"/>
  <c r="J166" i="12"/>
  <c r="L166" i="12"/>
  <c r="Q166" i="12"/>
  <c r="K166" i="12"/>
  <c r="N166" i="12"/>
  <c r="P166" i="12"/>
  <c r="M166" i="12"/>
  <c r="O166" i="12"/>
  <c r="D166" i="12"/>
  <c r="I166" i="12"/>
  <c r="C167" i="12"/>
  <c r="V164" i="12"/>
  <c r="T164" i="12"/>
  <c r="V165" i="12" l="1"/>
  <c r="T165" i="12"/>
  <c r="E167" i="12"/>
  <c r="D167" i="12"/>
  <c r="F167" i="12"/>
  <c r="G167" i="12"/>
  <c r="I167" i="12"/>
  <c r="H167" i="12"/>
  <c r="J167" i="12"/>
  <c r="O167" i="12"/>
  <c r="M167" i="12"/>
  <c r="L167" i="12"/>
  <c r="N167" i="12"/>
  <c r="C168" i="12"/>
  <c r="Q167" i="12"/>
  <c r="P167" i="12"/>
  <c r="K167" i="12"/>
  <c r="U166" i="12"/>
  <c r="U167" i="12" l="1"/>
  <c r="T166" i="12"/>
  <c r="V166" i="12"/>
  <c r="G168" i="12"/>
  <c r="J168" i="12"/>
  <c r="L168" i="12"/>
  <c r="E168" i="12"/>
  <c r="K168" i="12"/>
  <c r="N168" i="12"/>
  <c r="P168" i="12"/>
  <c r="Q168" i="12"/>
  <c r="O168" i="12"/>
  <c r="D168" i="12"/>
  <c r="M168" i="12"/>
  <c r="C169" i="12"/>
  <c r="F168" i="12"/>
  <c r="H168" i="12"/>
  <c r="I168" i="12"/>
  <c r="U168" i="12" l="1"/>
  <c r="T168" i="12" s="1"/>
  <c r="I169" i="12"/>
  <c r="H169" i="12"/>
  <c r="J169" i="12"/>
  <c r="G169" i="12"/>
  <c r="Q169" i="12"/>
  <c r="P169" i="12"/>
  <c r="O169" i="12"/>
  <c r="D169" i="12"/>
  <c r="K169" i="12"/>
  <c r="L169" i="12"/>
  <c r="C170" i="12"/>
  <c r="E169" i="12"/>
  <c r="F169" i="12"/>
  <c r="M169" i="12"/>
  <c r="N169" i="12"/>
  <c r="V167" i="12"/>
  <c r="T167" i="12"/>
  <c r="V168" i="12" l="1"/>
  <c r="U169" i="12"/>
  <c r="O170" i="12"/>
  <c r="D170" i="12"/>
  <c r="Q170" i="12"/>
  <c r="C171" i="12"/>
  <c r="G170" i="12"/>
  <c r="J170" i="12"/>
  <c r="L170" i="12"/>
  <c r="I170" i="12"/>
  <c r="K170" i="12"/>
  <c r="P170" i="12"/>
  <c r="F170" i="12"/>
  <c r="M170" i="12"/>
  <c r="N170" i="12"/>
  <c r="E170" i="12"/>
  <c r="H170" i="12"/>
  <c r="I171" i="12" l="1"/>
  <c r="H171" i="12"/>
  <c r="J171" i="12"/>
  <c r="G171" i="12"/>
  <c r="Q171" i="12"/>
  <c r="P171" i="12"/>
  <c r="O171" i="12"/>
  <c r="E171" i="12"/>
  <c r="F171" i="12"/>
  <c r="M171" i="12"/>
  <c r="N171" i="12"/>
  <c r="D171" i="12"/>
  <c r="K171" i="12"/>
  <c r="L171" i="12"/>
  <c r="C172" i="12"/>
  <c r="U170" i="12"/>
  <c r="T169" i="12"/>
  <c r="V169" i="12"/>
  <c r="V170" i="12" l="1"/>
  <c r="T170" i="12"/>
  <c r="U171" i="12"/>
  <c r="K172" i="12"/>
  <c r="N172" i="12"/>
  <c r="P172" i="12"/>
  <c r="I172" i="12"/>
  <c r="F172" i="12"/>
  <c r="H172" i="12"/>
  <c r="Q172" i="12"/>
  <c r="G172" i="12"/>
  <c r="L172" i="12"/>
  <c r="O172" i="12"/>
  <c r="E172" i="12"/>
  <c r="J172" i="12"/>
  <c r="M172" i="12"/>
  <c r="D172" i="12"/>
  <c r="C173" i="12"/>
  <c r="U172" i="12" l="1"/>
  <c r="T172" i="12" s="1"/>
  <c r="T171" i="12"/>
  <c r="V171" i="12"/>
  <c r="I173" i="12"/>
  <c r="H173" i="12"/>
  <c r="J173" i="12"/>
  <c r="K173" i="12"/>
  <c r="Q173" i="12"/>
  <c r="P173" i="12"/>
  <c r="G173" i="12"/>
  <c r="D173" i="12"/>
  <c r="O173" i="12"/>
  <c r="L173" i="12"/>
  <c r="C174" i="12"/>
  <c r="E173" i="12"/>
  <c r="F173" i="12"/>
  <c r="M173" i="12"/>
  <c r="N173" i="12"/>
  <c r="V172" i="12" l="1"/>
  <c r="U173" i="12"/>
  <c r="F174" i="12"/>
  <c r="H174" i="12"/>
  <c r="E174" i="12"/>
  <c r="K174" i="12"/>
  <c r="N174" i="12"/>
  <c r="P174" i="12"/>
  <c r="M174" i="12"/>
  <c r="O174" i="12"/>
  <c r="I174" i="12"/>
  <c r="J174" i="12"/>
  <c r="Q174" i="12"/>
  <c r="D174" i="12"/>
  <c r="C175" i="12"/>
  <c r="G174" i="12"/>
  <c r="L174" i="12"/>
  <c r="I175" i="12" l="1"/>
  <c r="H175" i="12"/>
  <c r="J175" i="12"/>
  <c r="O175" i="12"/>
  <c r="Q175" i="12"/>
  <c r="P175" i="12"/>
  <c r="K175" i="12"/>
  <c r="E175" i="12"/>
  <c r="F175" i="12"/>
  <c r="M175" i="12"/>
  <c r="N175" i="12"/>
  <c r="D175" i="12"/>
  <c r="G175" i="12"/>
  <c r="L175" i="12"/>
  <c r="C176" i="12"/>
  <c r="U174" i="12"/>
  <c r="T173" i="12"/>
  <c r="V173" i="12"/>
  <c r="U175" i="12" l="1"/>
  <c r="T174" i="12"/>
  <c r="V174" i="12"/>
  <c r="F176" i="12"/>
  <c r="H176" i="12"/>
  <c r="I176" i="12"/>
  <c r="K176" i="12"/>
  <c r="N176" i="12"/>
  <c r="P176" i="12"/>
  <c r="Q176" i="12"/>
  <c r="D176" i="12"/>
  <c r="C177" i="12"/>
  <c r="G176" i="12"/>
  <c r="L176" i="12"/>
  <c r="O176" i="12"/>
  <c r="M176" i="12"/>
  <c r="J176" i="12"/>
  <c r="E176" i="12"/>
  <c r="I177" i="12" l="1"/>
  <c r="H177" i="12"/>
  <c r="J177" i="12"/>
  <c r="G177" i="12"/>
  <c r="Q177" i="12"/>
  <c r="P177" i="12"/>
  <c r="O177" i="12"/>
  <c r="D177" i="12"/>
  <c r="K177" i="12"/>
  <c r="L177" i="12"/>
  <c r="C178" i="12"/>
  <c r="E177" i="12"/>
  <c r="F177" i="12"/>
  <c r="M177" i="12"/>
  <c r="N177" i="12"/>
  <c r="U176" i="12"/>
  <c r="T175" i="12"/>
  <c r="V175" i="12"/>
  <c r="V176" i="12" l="1"/>
  <c r="T176" i="12"/>
  <c r="U177" i="12"/>
  <c r="K178" i="12"/>
  <c r="N178" i="12"/>
  <c r="P178" i="12"/>
  <c r="E178" i="12"/>
  <c r="F178" i="12"/>
  <c r="H178" i="12"/>
  <c r="M178" i="12"/>
  <c r="J178" i="12"/>
  <c r="I178" i="12"/>
  <c r="D178" i="12"/>
  <c r="C179" i="12"/>
  <c r="G178" i="12"/>
  <c r="L178" i="12"/>
  <c r="O178" i="12"/>
  <c r="Q178" i="12"/>
  <c r="U178" i="12" l="1"/>
  <c r="T177" i="12"/>
  <c r="V177" i="12"/>
  <c r="I179" i="12"/>
  <c r="H179" i="12"/>
  <c r="J179" i="12"/>
  <c r="G179" i="12"/>
  <c r="Q179" i="12"/>
  <c r="P179" i="12"/>
  <c r="O179" i="12"/>
  <c r="E179" i="12"/>
  <c r="F179" i="12"/>
  <c r="M179" i="12"/>
  <c r="N179" i="12"/>
  <c r="D179" i="12"/>
  <c r="K179" i="12"/>
  <c r="L179" i="12"/>
  <c r="C180" i="12"/>
  <c r="U179" i="12" l="1"/>
  <c r="K180" i="12"/>
  <c r="N180" i="12"/>
  <c r="P180" i="12"/>
  <c r="I180" i="12"/>
  <c r="F180" i="12"/>
  <c r="H180" i="12"/>
  <c r="Q180" i="12"/>
  <c r="G180" i="12"/>
  <c r="L180" i="12"/>
  <c r="O180" i="12"/>
  <c r="E180" i="12"/>
  <c r="J180" i="12"/>
  <c r="M180" i="12"/>
  <c r="D180" i="12"/>
  <c r="C181" i="12"/>
  <c r="V178" i="12"/>
  <c r="T178" i="12"/>
  <c r="U180" i="12" l="1"/>
  <c r="V180" i="12" s="1"/>
  <c r="T179" i="12"/>
  <c r="V179" i="12"/>
  <c r="I181" i="12"/>
  <c r="H181" i="12"/>
  <c r="J181" i="12"/>
  <c r="K181" i="12"/>
  <c r="Q181" i="12"/>
  <c r="P181" i="12"/>
  <c r="G181" i="12"/>
  <c r="D181" i="12"/>
  <c r="O181" i="12"/>
  <c r="L181" i="12"/>
  <c r="C182" i="12"/>
  <c r="E181" i="12"/>
  <c r="F181" i="12"/>
  <c r="M181" i="12"/>
  <c r="N181" i="12"/>
  <c r="T180" i="12" l="1"/>
  <c r="F182" i="12"/>
  <c r="H182" i="12"/>
  <c r="E182" i="12"/>
  <c r="K182" i="12"/>
  <c r="N182" i="12"/>
  <c r="P182" i="12"/>
  <c r="M182" i="12"/>
  <c r="O182" i="12"/>
  <c r="I182" i="12"/>
  <c r="J182" i="12"/>
  <c r="Q182" i="12"/>
  <c r="D182" i="12"/>
  <c r="C183" i="12"/>
  <c r="G182" i="12"/>
  <c r="L182" i="12"/>
  <c r="U181" i="12"/>
  <c r="U182" i="12" l="1"/>
  <c r="T182" i="12" s="1"/>
  <c r="T181" i="12"/>
  <c r="V181" i="12"/>
  <c r="Q183" i="12"/>
  <c r="P183" i="12"/>
  <c r="K183" i="12"/>
  <c r="I183" i="12"/>
  <c r="H183" i="12"/>
  <c r="J183" i="12"/>
  <c r="O183" i="12"/>
  <c r="L183" i="12"/>
  <c r="C184" i="12"/>
  <c r="E183" i="12"/>
  <c r="F183" i="12"/>
  <c r="M183" i="12"/>
  <c r="N183" i="12"/>
  <c r="D183" i="12"/>
  <c r="G183" i="12"/>
  <c r="V182" i="12" l="1"/>
  <c r="O184" i="12"/>
  <c r="D184" i="12"/>
  <c r="M184" i="12"/>
  <c r="C185" i="12"/>
  <c r="G184" i="12"/>
  <c r="J184" i="12"/>
  <c r="L184" i="12"/>
  <c r="E184" i="12"/>
  <c r="N184" i="12"/>
  <c r="Q184" i="12"/>
  <c r="H184" i="12"/>
  <c r="K184" i="12"/>
  <c r="P184" i="12"/>
  <c r="F184" i="12"/>
  <c r="I184" i="12"/>
  <c r="U183" i="12"/>
  <c r="T183" i="12" l="1"/>
  <c r="V183" i="12"/>
  <c r="I185" i="12"/>
  <c r="H185" i="12"/>
  <c r="J185" i="12"/>
  <c r="G185" i="12"/>
  <c r="Q185" i="12"/>
  <c r="P185" i="12"/>
  <c r="O185" i="12"/>
  <c r="D185" i="12"/>
  <c r="K185" i="12"/>
  <c r="L185" i="12"/>
  <c r="C186" i="12"/>
  <c r="E185" i="12"/>
  <c r="F185" i="12"/>
  <c r="M185" i="12"/>
  <c r="N185" i="12"/>
  <c r="U184" i="12"/>
  <c r="T184" i="12" l="1"/>
  <c r="V184" i="12"/>
  <c r="U185" i="12"/>
  <c r="G186" i="12"/>
  <c r="J186" i="12"/>
  <c r="L186" i="12"/>
  <c r="I186" i="12"/>
  <c r="O186" i="12"/>
  <c r="D186" i="12"/>
  <c r="Q186" i="12"/>
  <c r="C187" i="12"/>
  <c r="F186" i="12"/>
  <c r="M186" i="12"/>
  <c r="N186" i="12"/>
  <c r="E186" i="12"/>
  <c r="H186" i="12"/>
  <c r="K186" i="12"/>
  <c r="P186" i="12"/>
  <c r="U186" i="12" l="1"/>
  <c r="I187" i="12"/>
  <c r="H187" i="12"/>
  <c r="J187" i="12"/>
  <c r="G187" i="12"/>
  <c r="Q187" i="12"/>
  <c r="P187" i="12"/>
  <c r="O187" i="12"/>
  <c r="E187" i="12"/>
  <c r="F187" i="12"/>
  <c r="M187" i="12"/>
  <c r="N187" i="12"/>
  <c r="D187" i="12"/>
  <c r="K187" i="12"/>
  <c r="L187" i="12"/>
  <c r="C188" i="12"/>
  <c r="T185" i="12"/>
  <c r="V185" i="12"/>
  <c r="U187" i="12" l="1"/>
  <c r="V187" i="12" s="1"/>
  <c r="K188" i="12"/>
  <c r="N188" i="12"/>
  <c r="P188" i="12"/>
  <c r="I188" i="12"/>
  <c r="F188" i="12"/>
  <c r="H188" i="12"/>
  <c r="Q188" i="12"/>
  <c r="G188" i="12"/>
  <c r="L188" i="12"/>
  <c r="O188" i="12"/>
  <c r="E188" i="12"/>
  <c r="J188" i="12"/>
  <c r="M188" i="12"/>
  <c r="D188" i="12"/>
  <c r="C189" i="12"/>
  <c r="V186" i="12"/>
  <c r="T186" i="12"/>
  <c r="T187" i="12" l="1"/>
  <c r="I189" i="12"/>
  <c r="H189" i="12"/>
  <c r="J189" i="12"/>
  <c r="K189" i="12"/>
  <c r="Q189" i="12"/>
  <c r="P189" i="12"/>
  <c r="G189" i="12"/>
  <c r="D189" i="12"/>
  <c r="O189" i="12"/>
  <c r="L189" i="12"/>
  <c r="C190" i="12"/>
  <c r="E189" i="12"/>
  <c r="F189" i="12"/>
  <c r="M189" i="12"/>
  <c r="N189" i="12"/>
  <c r="U188" i="12"/>
  <c r="T188" i="12" l="1"/>
  <c r="V188" i="12"/>
  <c r="U189" i="12"/>
  <c r="G190" i="12"/>
  <c r="J190" i="12"/>
  <c r="L190" i="12"/>
  <c r="Q190" i="12"/>
  <c r="O190" i="12"/>
  <c r="D190" i="12"/>
  <c r="I190" i="12"/>
  <c r="C191" i="12"/>
  <c r="F190" i="12"/>
  <c r="E190" i="12"/>
  <c r="N190" i="12"/>
  <c r="M190" i="12"/>
  <c r="H190" i="12"/>
  <c r="K190" i="12"/>
  <c r="P190" i="12"/>
  <c r="U190" i="12" l="1"/>
  <c r="Q191" i="12"/>
  <c r="P191" i="12"/>
  <c r="K191" i="12"/>
  <c r="I191" i="12"/>
  <c r="H191" i="12"/>
  <c r="J191" i="12"/>
  <c r="O191" i="12"/>
  <c r="M191" i="12"/>
  <c r="N191" i="12"/>
  <c r="D191" i="12"/>
  <c r="G191" i="12"/>
  <c r="L191" i="12"/>
  <c r="C192" i="12"/>
  <c r="E191" i="12"/>
  <c r="F191" i="12"/>
  <c r="V189" i="12"/>
  <c r="T189" i="12"/>
  <c r="U191" i="12" l="1"/>
  <c r="V191" i="12" s="1"/>
  <c r="G192" i="12"/>
  <c r="J192" i="12"/>
  <c r="L192" i="12"/>
  <c r="E192" i="12"/>
  <c r="O192" i="12"/>
  <c r="D192" i="12"/>
  <c r="M192" i="12"/>
  <c r="C193" i="12"/>
  <c r="H192" i="12"/>
  <c r="K192" i="12"/>
  <c r="P192" i="12"/>
  <c r="F192" i="12"/>
  <c r="I192" i="12"/>
  <c r="N192" i="12"/>
  <c r="Q192" i="12"/>
  <c r="T190" i="12"/>
  <c r="V190" i="12"/>
  <c r="T191" i="12" l="1"/>
  <c r="U192" i="12"/>
  <c r="I193" i="12"/>
  <c r="H193" i="12"/>
  <c r="J193" i="12"/>
  <c r="G193" i="12"/>
  <c r="Q193" i="12"/>
  <c r="P193" i="12"/>
  <c r="O193" i="12"/>
  <c r="D193" i="12"/>
  <c r="K193" i="12"/>
  <c r="L193" i="12"/>
  <c r="C194" i="12"/>
  <c r="E193" i="12"/>
  <c r="F193" i="12"/>
  <c r="M193" i="12"/>
  <c r="N193" i="12"/>
  <c r="F194" i="12" l="1"/>
  <c r="H194" i="12"/>
  <c r="K194" i="12"/>
  <c r="N194" i="12"/>
  <c r="O194" i="12"/>
  <c r="P194" i="12"/>
  <c r="E194" i="12"/>
  <c r="J194" i="12"/>
  <c r="Q194" i="12"/>
  <c r="C195" i="12"/>
  <c r="D194" i="12"/>
  <c r="M194" i="12"/>
  <c r="G194" i="12"/>
  <c r="L194" i="12"/>
  <c r="I194" i="12"/>
  <c r="U193" i="12"/>
  <c r="T192" i="12"/>
  <c r="V192" i="12"/>
  <c r="V193" i="12" l="1"/>
  <c r="T193" i="12"/>
  <c r="U194" i="12"/>
  <c r="I195" i="12"/>
  <c r="H195" i="12"/>
  <c r="J195" i="12"/>
  <c r="G195" i="12"/>
  <c r="M195" i="12"/>
  <c r="L195" i="12"/>
  <c r="N195" i="12"/>
  <c r="C196" i="12"/>
  <c r="Q195" i="12"/>
  <c r="P195" i="12"/>
  <c r="O195" i="12"/>
  <c r="E195" i="12"/>
  <c r="D195" i="12"/>
  <c r="F195" i="12"/>
  <c r="K195" i="12"/>
  <c r="U195" i="12" l="1"/>
  <c r="G196" i="12"/>
  <c r="J196" i="12"/>
  <c r="L196" i="12"/>
  <c r="M196" i="12"/>
  <c r="K196" i="12"/>
  <c r="N196" i="12"/>
  <c r="P196" i="12"/>
  <c r="I196" i="12"/>
  <c r="O196" i="12"/>
  <c r="D196" i="12"/>
  <c r="E196" i="12"/>
  <c r="C197" i="12"/>
  <c r="F196" i="12"/>
  <c r="H196" i="12"/>
  <c r="Q196" i="12"/>
  <c r="V194" i="12"/>
  <c r="T194" i="12"/>
  <c r="M197" i="12" l="1"/>
  <c r="L197" i="12"/>
  <c r="N197" i="12"/>
  <c r="C198" i="12"/>
  <c r="Q197" i="12"/>
  <c r="P197" i="12"/>
  <c r="G197" i="12"/>
  <c r="E197" i="12"/>
  <c r="D197" i="12"/>
  <c r="F197" i="12"/>
  <c r="O197" i="12"/>
  <c r="I197" i="12"/>
  <c r="H197" i="12"/>
  <c r="J197" i="12"/>
  <c r="K197" i="12"/>
  <c r="T195" i="12"/>
  <c r="V195" i="12"/>
  <c r="U196" i="12"/>
  <c r="U197" i="12" l="1"/>
  <c r="F198" i="12"/>
  <c r="H198" i="12"/>
  <c r="E198" i="12"/>
  <c r="G198" i="12"/>
  <c r="J198" i="12"/>
  <c r="L198" i="12"/>
  <c r="Q198" i="12"/>
  <c r="K198" i="12"/>
  <c r="N198" i="12"/>
  <c r="P198" i="12"/>
  <c r="M198" i="12"/>
  <c r="O198" i="12"/>
  <c r="D198" i="12"/>
  <c r="I198" i="12"/>
  <c r="C199" i="12"/>
  <c r="V196" i="12"/>
  <c r="T196" i="12"/>
  <c r="T197" i="12" l="1"/>
  <c r="V197" i="12"/>
  <c r="Q199" i="12"/>
  <c r="P199" i="12"/>
  <c r="K199" i="12"/>
  <c r="E199" i="12"/>
  <c r="D199" i="12"/>
  <c r="F199" i="12"/>
  <c r="G199" i="12"/>
  <c r="I199" i="12"/>
  <c r="H199" i="12"/>
  <c r="J199" i="12"/>
  <c r="O199" i="12"/>
  <c r="M199" i="12"/>
  <c r="L199" i="12"/>
  <c r="N199" i="12"/>
  <c r="C200" i="12"/>
  <c r="U198" i="12"/>
  <c r="F200" i="12" l="1"/>
  <c r="H200" i="12"/>
  <c r="I200" i="12"/>
  <c r="G200" i="12"/>
  <c r="J200" i="12"/>
  <c r="L200" i="12"/>
  <c r="E200" i="12"/>
  <c r="K200" i="12"/>
  <c r="N200" i="12"/>
  <c r="P200" i="12"/>
  <c r="Q200" i="12"/>
  <c r="O200" i="12"/>
  <c r="D200" i="12"/>
  <c r="M200" i="12"/>
  <c r="C201" i="12"/>
  <c r="U199" i="12"/>
  <c r="V198" i="12"/>
  <c r="T198" i="12"/>
  <c r="U200" i="12" l="1"/>
  <c r="V200" i="12" s="1"/>
  <c r="T199" i="12"/>
  <c r="V199" i="12"/>
  <c r="M201" i="12"/>
  <c r="L201" i="12"/>
  <c r="N201" i="12"/>
  <c r="C202" i="12"/>
  <c r="Q201" i="12"/>
  <c r="P201" i="12"/>
  <c r="O201" i="12"/>
  <c r="E201" i="12"/>
  <c r="D201" i="12"/>
  <c r="F201" i="12"/>
  <c r="K201" i="12"/>
  <c r="I201" i="12"/>
  <c r="H201" i="12"/>
  <c r="J201" i="12"/>
  <c r="G201" i="12"/>
  <c r="T200" i="12" l="1"/>
  <c r="U201" i="12"/>
  <c r="J202" i="12"/>
  <c r="L202" i="12"/>
  <c r="I202" i="12"/>
  <c r="G202" i="12"/>
  <c r="N202" i="12"/>
  <c r="P202" i="12"/>
  <c r="E202" i="12"/>
  <c r="K202" i="12"/>
  <c r="D202" i="12"/>
  <c r="O202" i="12"/>
  <c r="Q202" i="12"/>
  <c r="F202" i="12"/>
  <c r="H202" i="12"/>
  <c r="M202" i="12"/>
  <c r="C203" i="12"/>
  <c r="T201" i="12" l="1"/>
  <c r="V201" i="12"/>
  <c r="L203" i="12"/>
  <c r="N203" i="12"/>
  <c r="O203" i="12"/>
  <c r="C204" i="12"/>
  <c r="P203" i="12"/>
  <c r="I203" i="12"/>
  <c r="E203" i="12"/>
  <c r="D203" i="12"/>
  <c r="F203" i="12"/>
  <c r="Q203" i="12"/>
  <c r="M203" i="12"/>
  <c r="H203" i="12"/>
  <c r="J203" i="12"/>
  <c r="G203" i="12"/>
  <c r="K203" i="12"/>
  <c r="U202" i="12"/>
  <c r="V202" i="12" l="1"/>
  <c r="T202" i="12"/>
  <c r="U203" i="12"/>
  <c r="D204" i="12"/>
  <c r="K204" i="12"/>
  <c r="O204" i="12"/>
  <c r="F204" i="12"/>
  <c r="H204" i="12"/>
  <c r="I204" i="12"/>
  <c r="E204" i="12"/>
  <c r="J204" i="12"/>
  <c r="L204" i="12"/>
  <c r="Q204" i="12"/>
  <c r="M204" i="12"/>
  <c r="N204" i="12"/>
  <c r="P204" i="12"/>
  <c r="G204" i="12"/>
  <c r="C205" i="12"/>
  <c r="U204" i="12" l="1"/>
  <c r="T203" i="12"/>
  <c r="V203" i="12"/>
  <c r="P205" i="12"/>
  <c r="E205" i="12"/>
  <c r="Q205" i="12"/>
  <c r="D205" i="12"/>
  <c r="F205" i="12"/>
  <c r="M205" i="12"/>
  <c r="G205" i="12"/>
  <c r="H205" i="12"/>
  <c r="J205" i="12"/>
  <c r="K205" i="12"/>
  <c r="O205" i="12"/>
  <c r="L205" i="12"/>
  <c r="N205" i="12"/>
  <c r="I205" i="12"/>
  <c r="C206" i="12"/>
  <c r="V204" i="12" l="1"/>
  <c r="T204" i="12"/>
  <c r="U205" i="12"/>
  <c r="F206" i="12"/>
  <c r="H206" i="12"/>
  <c r="O206" i="12"/>
  <c r="I206" i="12"/>
  <c r="J206" i="12"/>
  <c r="L206" i="12"/>
  <c r="E206" i="12"/>
  <c r="Q206" i="12"/>
  <c r="N206" i="12"/>
  <c r="P206" i="12"/>
  <c r="M206" i="12"/>
  <c r="C207" i="12"/>
  <c r="D206" i="12"/>
  <c r="G206" i="12"/>
  <c r="K206" i="12"/>
  <c r="U206" i="12" l="1"/>
  <c r="P207" i="12"/>
  <c r="I207" i="12"/>
  <c r="E207" i="12"/>
  <c r="D207" i="12"/>
  <c r="F207" i="12"/>
  <c r="Q207" i="12"/>
  <c r="M207" i="12"/>
  <c r="H207" i="12"/>
  <c r="J207" i="12"/>
  <c r="G207" i="12"/>
  <c r="K207" i="12"/>
  <c r="L207" i="12"/>
  <c r="N207" i="12"/>
  <c r="O207" i="12"/>
  <c r="C208" i="12"/>
  <c r="T205" i="12"/>
  <c r="V205" i="12"/>
  <c r="U207" i="12" l="1"/>
  <c r="V206" i="12"/>
  <c r="T206" i="12"/>
  <c r="D208" i="12"/>
  <c r="K208" i="12"/>
  <c r="O208" i="12"/>
  <c r="F208" i="12"/>
  <c r="H208" i="12"/>
  <c r="I208" i="12"/>
  <c r="E208" i="12"/>
  <c r="J208" i="12"/>
  <c r="L208" i="12"/>
  <c r="Q208" i="12"/>
  <c r="M208" i="12"/>
  <c r="N208" i="12"/>
  <c r="P208" i="12"/>
  <c r="G208" i="12"/>
  <c r="C209" i="12"/>
  <c r="V207" i="12" l="1"/>
  <c r="T207" i="12"/>
  <c r="U208" i="12"/>
  <c r="H209" i="12"/>
  <c r="J209" i="12"/>
  <c r="K209" i="12"/>
  <c r="O209" i="12"/>
  <c r="L209" i="12"/>
  <c r="N209" i="12"/>
  <c r="I209" i="12"/>
  <c r="C210" i="12"/>
  <c r="P209" i="12"/>
  <c r="E209" i="12"/>
  <c r="Q209" i="12"/>
  <c r="D209" i="12"/>
  <c r="F209" i="12"/>
  <c r="M209" i="12"/>
  <c r="G209" i="12"/>
  <c r="U209" i="12" l="1"/>
  <c r="J210" i="12"/>
  <c r="L210" i="12"/>
  <c r="E210" i="12"/>
  <c r="Q210" i="12"/>
  <c r="N210" i="12"/>
  <c r="P210" i="12"/>
  <c r="M210" i="12"/>
  <c r="C211" i="12"/>
  <c r="D210" i="12"/>
  <c r="G210" i="12"/>
  <c r="K210" i="12"/>
  <c r="F210" i="12"/>
  <c r="H210" i="12"/>
  <c r="O210" i="12"/>
  <c r="I210" i="12"/>
  <c r="V208" i="12"/>
  <c r="T208" i="12"/>
  <c r="U210" i="12" l="1"/>
  <c r="H211" i="12"/>
  <c r="J211" i="12"/>
  <c r="G211" i="12"/>
  <c r="K211" i="12"/>
  <c r="L211" i="12"/>
  <c r="N211" i="12"/>
  <c r="O211" i="12"/>
  <c r="C212" i="12"/>
  <c r="P211" i="12"/>
  <c r="I211" i="12"/>
  <c r="E211" i="12"/>
  <c r="D211" i="12"/>
  <c r="F211" i="12"/>
  <c r="Q211" i="12"/>
  <c r="M211" i="12"/>
  <c r="T209" i="12"/>
  <c r="V209" i="12"/>
  <c r="U211" i="12" l="1"/>
  <c r="N212" i="12"/>
  <c r="P212" i="12"/>
  <c r="G212" i="12"/>
  <c r="C213" i="12"/>
  <c r="D212" i="12"/>
  <c r="K212" i="12"/>
  <c r="O212" i="12"/>
  <c r="F212" i="12"/>
  <c r="H212" i="12"/>
  <c r="I212" i="12"/>
  <c r="E212" i="12"/>
  <c r="J212" i="12"/>
  <c r="L212" i="12"/>
  <c r="Q212" i="12"/>
  <c r="M212" i="12"/>
  <c r="V210" i="12"/>
  <c r="T210" i="12"/>
  <c r="U212" i="12" l="1"/>
  <c r="L213" i="12"/>
  <c r="N213" i="12"/>
  <c r="I213" i="12"/>
  <c r="C214" i="12"/>
  <c r="P213" i="12"/>
  <c r="E213" i="12"/>
  <c r="Q213" i="12"/>
  <c r="D213" i="12"/>
  <c r="F213" i="12"/>
  <c r="M213" i="12"/>
  <c r="G213" i="12"/>
  <c r="H213" i="12"/>
  <c r="J213" i="12"/>
  <c r="K213" i="12"/>
  <c r="O213" i="12"/>
  <c r="T211" i="12"/>
  <c r="V211" i="12"/>
  <c r="U213" i="12" l="1"/>
  <c r="D214" i="12"/>
  <c r="G214" i="12"/>
  <c r="K214" i="12"/>
  <c r="F214" i="12"/>
  <c r="H214" i="12"/>
  <c r="O214" i="12"/>
  <c r="I214" i="12"/>
  <c r="J214" i="12"/>
  <c r="L214" i="12"/>
  <c r="E214" i="12"/>
  <c r="Q214" i="12"/>
  <c r="N214" i="12"/>
  <c r="P214" i="12"/>
  <c r="M214" i="12"/>
  <c r="C215" i="12"/>
  <c r="V212" i="12"/>
  <c r="T212" i="12"/>
  <c r="H215" i="12" l="1"/>
  <c r="J215" i="12"/>
  <c r="G215" i="12"/>
  <c r="K215" i="12"/>
  <c r="L215" i="12"/>
  <c r="N215" i="12"/>
  <c r="O215" i="12"/>
  <c r="C216" i="12"/>
  <c r="P215" i="12"/>
  <c r="I215" i="12"/>
  <c r="E215" i="12"/>
  <c r="D215" i="12"/>
  <c r="F215" i="12"/>
  <c r="Q215" i="12"/>
  <c r="M215" i="12"/>
  <c r="U214" i="12"/>
  <c r="V213" i="12"/>
  <c r="T213" i="12"/>
  <c r="T214" i="12" l="1"/>
  <c r="V214" i="12"/>
  <c r="U215" i="12"/>
  <c r="F216" i="12"/>
  <c r="H216" i="12"/>
  <c r="I216" i="12"/>
  <c r="E216" i="12"/>
  <c r="J216" i="12"/>
  <c r="L216" i="12"/>
  <c r="Q216" i="12"/>
  <c r="M216" i="12"/>
  <c r="N216" i="12"/>
  <c r="P216" i="12"/>
  <c r="G216" i="12"/>
  <c r="C217" i="12"/>
  <c r="D216" i="12"/>
  <c r="K216" i="12"/>
  <c r="O216" i="12"/>
  <c r="U216" i="12" l="1"/>
  <c r="L217" i="12"/>
  <c r="N217" i="12"/>
  <c r="I217" i="12"/>
  <c r="C218" i="12"/>
  <c r="P217" i="12"/>
  <c r="E217" i="12"/>
  <c r="Q217" i="12"/>
  <c r="D217" i="12"/>
  <c r="F217" i="12"/>
  <c r="M217" i="12"/>
  <c r="G217" i="12"/>
  <c r="H217" i="12"/>
  <c r="J217" i="12"/>
  <c r="K217" i="12"/>
  <c r="O217" i="12"/>
  <c r="T215" i="12"/>
  <c r="V215" i="12"/>
  <c r="U217" i="12" l="1"/>
  <c r="J218" i="12"/>
  <c r="L218" i="12"/>
  <c r="E218" i="12"/>
  <c r="Q218" i="12"/>
  <c r="N218" i="12"/>
  <c r="P218" i="12"/>
  <c r="M218" i="12"/>
  <c r="C219" i="12"/>
  <c r="D218" i="12"/>
  <c r="G218" i="12"/>
  <c r="K218" i="12"/>
  <c r="F218" i="12"/>
  <c r="H218" i="12"/>
  <c r="O218" i="12"/>
  <c r="I218" i="12"/>
  <c r="V216" i="12"/>
  <c r="T216" i="12"/>
  <c r="U218" i="12" l="1"/>
  <c r="H219" i="12"/>
  <c r="J219" i="12"/>
  <c r="G219" i="12"/>
  <c r="L219" i="12"/>
  <c r="N219" i="12"/>
  <c r="O219" i="12"/>
  <c r="C220" i="12"/>
  <c r="P219" i="12"/>
  <c r="I219" i="12"/>
  <c r="E219" i="12"/>
  <c r="D219" i="12"/>
  <c r="F219" i="12"/>
  <c r="Q219" i="12"/>
  <c r="M219" i="12"/>
  <c r="K219" i="12"/>
  <c r="T217" i="12"/>
  <c r="V217" i="12"/>
  <c r="T218" i="12" l="1"/>
  <c r="V218" i="12"/>
  <c r="U219" i="12"/>
  <c r="J220" i="12"/>
  <c r="L220" i="12"/>
  <c r="Q220" i="12"/>
  <c r="M220" i="12"/>
  <c r="D220" i="12"/>
  <c r="K220" i="12"/>
  <c r="O220" i="12"/>
  <c r="H220" i="12"/>
  <c r="E220" i="12"/>
  <c r="P220" i="12"/>
  <c r="C221" i="12"/>
  <c r="F220" i="12"/>
  <c r="I220" i="12"/>
  <c r="N220" i="12"/>
  <c r="G220" i="12"/>
  <c r="U220" i="12" l="1"/>
  <c r="V219" i="12"/>
  <c r="T219" i="12"/>
  <c r="L221" i="12"/>
  <c r="N221" i="12"/>
  <c r="I221" i="12"/>
  <c r="C222" i="12"/>
  <c r="D221" i="12"/>
  <c r="F221" i="12"/>
  <c r="M221" i="12"/>
  <c r="G221" i="12"/>
  <c r="H221" i="12"/>
  <c r="K221" i="12"/>
  <c r="P221" i="12"/>
  <c r="Q221" i="12"/>
  <c r="J221" i="12"/>
  <c r="O221" i="12"/>
  <c r="E221" i="12"/>
  <c r="T220" i="12" l="1"/>
  <c r="V220" i="12"/>
  <c r="U221" i="12"/>
  <c r="N222" i="12"/>
  <c r="P222" i="12"/>
  <c r="M222" i="12"/>
  <c r="C223" i="12"/>
  <c r="F222" i="12"/>
  <c r="H222" i="12"/>
  <c r="O222" i="12"/>
  <c r="I222" i="12"/>
  <c r="J222" i="12"/>
  <c r="E222" i="12"/>
  <c r="D222" i="12"/>
  <c r="K222" i="12"/>
  <c r="L222" i="12"/>
  <c r="Q222" i="12"/>
  <c r="G222" i="12"/>
  <c r="L223" i="12" l="1"/>
  <c r="N223" i="12"/>
  <c r="O223" i="12"/>
  <c r="C224" i="12"/>
  <c r="D223" i="12"/>
  <c r="F223" i="12"/>
  <c r="Q223" i="12"/>
  <c r="M223" i="12"/>
  <c r="H223" i="12"/>
  <c r="G223" i="12"/>
  <c r="P223" i="12"/>
  <c r="E223" i="12"/>
  <c r="J223" i="12"/>
  <c r="K223" i="12"/>
  <c r="I223" i="12"/>
  <c r="T221" i="12"/>
  <c r="V221" i="12"/>
  <c r="U222" i="12"/>
  <c r="U223" i="12" l="1"/>
  <c r="J224" i="12"/>
  <c r="L224" i="12"/>
  <c r="Q224" i="12"/>
  <c r="M224" i="12"/>
  <c r="D224" i="12"/>
  <c r="K224" i="12"/>
  <c r="O224" i="12"/>
  <c r="H224" i="12"/>
  <c r="E224" i="12"/>
  <c r="P224" i="12"/>
  <c r="C225" i="12"/>
  <c r="F224" i="12"/>
  <c r="I224" i="12"/>
  <c r="N224" i="12"/>
  <c r="G224" i="12"/>
  <c r="T222" i="12"/>
  <c r="V222" i="12"/>
  <c r="V223" i="12" l="1"/>
  <c r="T223" i="12"/>
  <c r="P225" i="12"/>
  <c r="E225" i="12"/>
  <c r="Q225" i="12"/>
  <c r="H225" i="12"/>
  <c r="J225" i="12"/>
  <c r="K225" i="12"/>
  <c r="O225" i="12"/>
  <c r="L225" i="12"/>
  <c r="I225" i="12"/>
  <c r="F225" i="12"/>
  <c r="G225" i="12"/>
  <c r="N225" i="12"/>
  <c r="C226" i="12"/>
  <c r="D225" i="12"/>
  <c r="M225" i="12"/>
  <c r="U224" i="12"/>
  <c r="U225" i="12" l="1"/>
  <c r="F226" i="12"/>
  <c r="H226" i="12"/>
  <c r="O226" i="12"/>
  <c r="I226" i="12"/>
  <c r="N226" i="12"/>
  <c r="P226" i="12"/>
  <c r="M226" i="12"/>
  <c r="C227" i="12"/>
  <c r="D226" i="12"/>
  <c r="K226" i="12"/>
  <c r="L226" i="12"/>
  <c r="Q226" i="12"/>
  <c r="G226" i="12"/>
  <c r="J226" i="12"/>
  <c r="E226" i="12"/>
  <c r="T224" i="12"/>
  <c r="V224" i="12"/>
  <c r="U226" i="12" l="1"/>
  <c r="D227" i="12"/>
  <c r="F227" i="12"/>
  <c r="Q227" i="12"/>
  <c r="M227" i="12"/>
  <c r="L227" i="12"/>
  <c r="N227" i="12"/>
  <c r="O227" i="12"/>
  <c r="C228" i="12"/>
  <c r="I227" i="12"/>
  <c r="H227" i="12"/>
  <c r="G227" i="12"/>
  <c r="P227" i="12"/>
  <c r="E227" i="12"/>
  <c r="J227" i="12"/>
  <c r="K227" i="12"/>
  <c r="V225" i="12"/>
  <c r="T225" i="12"/>
  <c r="F228" i="12" l="1"/>
  <c r="H228" i="12"/>
  <c r="I228" i="12"/>
  <c r="E228" i="12"/>
  <c r="N228" i="12"/>
  <c r="P228" i="12"/>
  <c r="G228" i="12"/>
  <c r="C229" i="12"/>
  <c r="K228" i="12"/>
  <c r="J228" i="12"/>
  <c r="Q228" i="12"/>
  <c r="D228" i="12"/>
  <c r="O228" i="12"/>
  <c r="L228" i="12"/>
  <c r="M228" i="12"/>
  <c r="T226" i="12"/>
  <c r="V226" i="12"/>
  <c r="U227" i="12"/>
  <c r="U228" i="12" l="1"/>
  <c r="L229" i="12"/>
  <c r="N229" i="12"/>
  <c r="I229" i="12"/>
  <c r="C230" i="12"/>
  <c r="D229" i="12"/>
  <c r="F229" i="12"/>
  <c r="M229" i="12"/>
  <c r="G229" i="12"/>
  <c r="J229" i="12"/>
  <c r="O229" i="12"/>
  <c r="E229" i="12"/>
  <c r="H229" i="12"/>
  <c r="K229" i="12"/>
  <c r="P229" i="12"/>
  <c r="Q229" i="12"/>
  <c r="T227" i="12"/>
  <c r="V227" i="12"/>
  <c r="U229" i="12" l="1"/>
  <c r="J230" i="12"/>
  <c r="L230" i="12"/>
  <c r="E230" i="12"/>
  <c r="Q230" i="12"/>
  <c r="D230" i="12"/>
  <c r="G230" i="12"/>
  <c r="K230" i="12"/>
  <c r="F230" i="12"/>
  <c r="O230" i="12"/>
  <c r="N230" i="12"/>
  <c r="M230" i="12"/>
  <c r="H230" i="12"/>
  <c r="I230" i="12"/>
  <c r="P230" i="12"/>
  <c r="C231" i="12"/>
  <c r="T228" i="12"/>
  <c r="V228" i="12"/>
  <c r="T229" i="12" l="1"/>
  <c r="V229" i="12"/>
  <c r="L231" i="12"/>
  <c r="N231" i="12"/>
  <c r="O231" i="12"/>
  <c r="C232" i="12"/>
  <c r="D231" i="12"/>
  <c r="F231" i="12"/>
  <c r="Q231" i="12"/>
  <c r="M231" i="12"/>
  <c r="H231" i="12"/>
  <c r="G231" i="12"/>
  <c r="P231" i="12"/>
  <c r="E231" i="12"/>
  <c r="J231" i="12"/>
  <c r="K231" i="12"/>
  <c r="I231" i="12"/>
  <c r="U230" i="12"/>
  <c r="U231" i="12" l="1"/>
  <c r="V230" i="12"/>
  <c r="T230" i="12"/>
  <c r="D232" i="12"/>
  <c r="K232" i="12"/>
  <c r="O232" i="12"/>
  <c r="J232" i="12"/>
  <c r="L232" i="12"/>
  <c r="Q232" i="12"/>
  <c r="M232" i="12"/>
  <c r="P232" i="12"/>
  <c r="C233" i="12"/>
  <c r="F232" i="12"/>
  <c r="I232" i="12"/>
  <c r="N232" i="12"/>
  <c r="G232" i="12"/>
  <c r="H232" i="12"/>
  <c r="E232" i="12"/>
  <c r="L233" i="12" l="1"/>
  <c r="N233" i="12"/>
  <c r="I233" i="12"/>
  <c r="C234" i="12"/>
  <c r="D233" i="12"/>
  <c r="F233" i="12"/>
  <c r="M233" i="12"/>
  <c r="G233" i="12"/>
  <c r="J233" i="12"/>
  <c r="O233" i="12"/>
  <c r="E233" i="12"/>
  <c r="H233" i="12"/>
  <c r="K233" i="12"/>
  <c r="P233" i="12"/>
  <c r="Q233" i="12"/>
  <c r="U232" i="12"/>
  <c r="T231" i="12"/>
  <c r="V231" i="12"/>
  <c r="T232" i="12" l="1"/>
  <c r="V232" i="12"/>
  <c r="J234" i="12"/>
  <c r="L234" i="12"/>
  <c r="E234" i="12"/>
  <c r="Q234" i="12"/>
  <c r="D234" i="12"/>
  <c r="G234" i="12"/>
  <c r="K234" i="12"/>
  <c r="F234" i="12"/>
  <c r="O234" i="12"/>
  <c r="N234" i="12"/>
  <c r="M234" i="12"/>
  <c r="H234" i="12"/>
  <c r="I234" i="12"/>
  <c r="P234" i="12"/>
  <c r="C235" i="12"/>
  <c r="U233" i="12"/>
  <c r="P235" i="12" l="1"/>
  <c r="I235" i="12"/>
  <c r="E235" i="12"/>
  <c r="H235" i="12"/>
  <c r="J235" i="12"/>
  <c r="G235" i="12"/>
  <c r="K235" i="12"/>
  <c r="N235" i="12"/>
  <c r="C236" i="12"/>
  <c r="D235" i="12"/>
  <c r="Q235" i="12"/>
  <c r="L235" i="12"/>
  <c r="O235" i="12"/>
  <c r="F235" i="12"/>
  <c r="M235" i="12"/>
  <c r="U234" i="12"/>
  <c r="T233" i="12"/>
  <c r="V233" i="12"/>
  <c r="N236" i="12" l="1"/>
  <c r="P236" i="12"/>
  <c r="G236" i="12"/>
  <c r="C237" i="12"/>
  <c r="F236" i="12"/>
  <c r="H236" i="12"/>
  <c r="I236" i="12"/>
  <c r="E236" i="12"/>
  <c r="L236" i="12"/>
  <c r="M236" i="12"/>
  <c r="K236" i="12"/>
  <c r="J236" i="12"/>
  <c r="Q236" i="12"/>
  <c r="D236" i="12"/>
  <c r="O236" i="12"/>
  <c r="V234" i="12"/>
  <c r="T234" i="12"/>
  <c r="U235" i="12"/>
  <c r="U236" i="12" l="1"/>
  <c r="V236" i="12" s="1"/>
  <c r="L237" i="12"/>
  <c r="N237" i="12"/>
  <c r="I237" i="12"/>
  <c r="C238" i="12"/>
  <c r="D237" i="12"/>
  <c r="F237" i="12"/>
  <c r="M237" i="12"/>
  <c r="G237" i="12"/>
  <c r="J237" i="12"/>
  <c r="O237" i="12"/>
  <c r="E237" i="12"/>
  <c r="H237" i="12"/>
  <c r="K237" i="12"/>
  <c r="P237" i="12"/>
  <c r="Q237" i="12"/>
  <c r="T235" i="12"/>
  <c r="V235" i="12"/>
  <c r="T236" i="12" l="1"/>
  <c r="U237" i="12"/>
  <c r="J238" i="12"/>
  <c r="L238" i="12"/>
  <c r="E238" i="12"/>
  <c r="Q238" i="12"/>
  <c r="D238" i="12"/>
  <c r="G238" i="12"/>
  <c r="K238" i="12"/>
  <c r="F238" i="12"/>
  <c r="O238" i="12"/>
  <c r="N238" i="12"/>
  <c r="M238" i="12"/>
  <c r="H238" i="12"/>
  <c r="I238" i="12"/>
  <c r="P238" i="12"/>
  <c r="C239" i="12"/>
  <c r="F239" i="12" l="1"/>
  <c r="G239" i="12"/>
  <c r="Q239" i="12"/>
  <c r="H239" i="12"/>
  <c r="I239" i="12"/>
  <c r="E239" i="12"/>
  <c r="P239" i="12"/>
  <c r="O239" i="12"/>
  <c r="C240" i="12"/>
  <c r="D239" i="12"/>
  <c r="N239" i="12"/>
  <c r="L239" i="12"/>
  <c r="M239" i="12"/>
  <c r="J239" i="12"/>
  <c r="K239" i="12"/>
  <c r="U238" i="12"/>
  <c r="V237" i="12"/>
  <c r="T237" i="12"/>
  <c r="E240" i="12" l="1"/>
  <c r="D240" i="12"/>
  <c r="G240" i="12"/>
  <c r="J240" i="12"/>
  <c r="M240" i="12"/>
  <c r="L240" i="12"/>
  <c r="O240" i="12"/>
  <c r="C241" i="12"/>
  <c r="P240" i="12"/>
  <c r="I240" i="12"/>
  <c r="K240" i="12"/>
  <c r="Q240" i="12"/>
  <c r="F240" i="12"/>
  <c r="H240" i="12"/>
  <c r="N240" i="12"/>
  <c r="T238" i="12"/>
  <c r="V238" i="12"/>
  <c r="U239" i="12"/>
  <c r="F241" i="12" l="1"/>
  <c r="I241" i="12"/>
  <c r="H241" i="12"/>
  <c r="K241" i="12"/>
  <c r="N241" i="12"/>
  <c r="Q241" i="12"/>
  <c r="P241" i="12"/>
  <c r="O241" i="12"/>
  <c r="D241" i="12"/>
  <c r="J241" i="12"/>
  <c r="L241" i="12"/>
  <c r="E241" i="12"/>
  <c r="C242" i="12"/>
  <c r="G241" i="12"/>
  <c r="M241" i="12"/>
  <c r="T239" i="12"/>
  <c r="V239" i="12"/>
  <c r="U240" i="12"/>
  <c r="E242" i="12" l="1"/>
  <c r="D242" i="12"/>
  <c r="G242" i="12"/>
  <c r="J242" i="12"/>
  <c r="M242" i="12"/>
  <c r="L242" i="12"/>
  <c r="O242" i="12"/>
  <c r="C243" i="12"/>
  <c r="P242" i="12"/>
  <c r="I242" i="12"/>
  <c r="K242" i="12"/>
  <c r="Q242" i="12"/>
  <c r="F242" i="12"/>
  <c r="H242" i="12"/>
  <c r="N242" i="12"/>
  <c r="V240" i="12"/>
  <c r="T240" i="12"/>
  <c r="U241" i="12"/>
  <c r="V241" i="12" l="1"/>
  <c r="T241" i="12"/>
  <c r="G243" i="12"/>
  <c r="J243" i="12"/>
  <c r="M243" i="12"/>
  <c r="L243" i="12"/>
  <c r="O243" i="12"/>
  <c r="E243" i="12"/>
  <c r="D243" i="12"/>
  <c r="C244" i="12"/>
  <c r="I243" i="12"/>
  <c r="K243" i="12"/>
  <c r="Q243" i="12"/>
  <c r="F243" i="12"/>
  <c r="H243" i="12"/>
  <c r="N243" i="12"/>
  <c r="P243" i="12"/>
  <c r="U242" i="12"/>
  <c r="U243" i="12" l="1"/>
  <c r="V242" i="12"/>
  <c r="T242" i="12"/>
  <c r="Q244" i="12"/>
  <c r="P244" i="12"/>
  <c r="F244" i="12"/>
  <c r="I244" i="12"/>
  <c r="H244" i="12"/>
  <c r="K244" i="12"/>
  <c r="N244" i="12"/>
  <c r="L244" i="12"/>
  <c r="C245" i="12"/>
  <c r="E244" i="12"/>
  <c r="G244" i="12"/>
  <c r="M244" i="12"/>
  <c r="O244" i="12"/>
  <c r="D244" i="12"/>
  <c r="J244" i="12"/>
  <c r="U244" i="12" l="1"/>
  <c r="V244" i="12" s="1"/>
  <c r="F245" i="12"/>
  <c r="I245" i="12"/>
  <c r="H245" i="12"/>
  <c r="K245" i="12"/>
  <c r="N245" i="12"/>
  <c r="Q245" i="12"/>
  <c r="P245" i="12"/>
  <c r="O245" i="12"/>
  <c r="D245" i="12"/>
  <c r="J245" i="12"/>
  <c r="L245" i="12"/>
  <c r="E245" i="12"/>
  <c r="C246" i="12"/>
  <c r="G245" i="12"/>
  <c r="M245" i="12"/>
  <c r="V243" i="12"/>
  <c r="T243" i="12"/>
  <c r="T244" i="12" l="1"/>
  <c r="M246" i="12"/>
  <c r="L246" i="12"/>
  <c r="O246" i="12"/>
  <c r="C247" i="12"/>
  <c r="E246" i="12"/>
  <c r="D246" i="12"/>
  <c r="G246" i="12"/>
  <c r="J246" i="12"/>
  <c r="I246" i="12"/>
  <c r="K246" i="12"/>
  <c r="Q246" i="12"/>
  <c r="F246" i="12"/>
  <c r="H246" i="12"/>
  <c r="N246" i="12"/>
  <c r="P246" i="12"/>
  <c r="U245" i="12"/>
  <c r="V245" i="12" l="1"/>
  <c r="T245" i="12"/>
  <c r="G247" i="12"/>
  <c r="J247" i="12"/>
  <c r="M247" i="12"/>
  <c r="L247" i="12"/>
  <c r="O247" i="12"/>
  <c r="E247" i="12"/>
  <c r="D247" i="12"/>
  <c r="C248" i="12"/>
  <c r="I247" i="12"/>
  <c r="K247" i="12"/>
  <c r="Q247" i="12"/>
  <c r="F247" i="12"/>
  <c r="H247" i="12"/>
  <c r="N247" i="12"/>
  <c r="P247" i="12"/>
  <c r="U246" i="12"/>
  <c r="U247" i="12" l="1"/>
  <c r="V246" i="12"/>
  <c r="T246" i="12"/>
  <c r="Q248" i="12"/>
  <c r="P248" i="12"/>
  <c r="F248" i="12"/>
  <c r="I248" i="12"/>
  <c r="H248" i="12"/>
  <c r="K248" i="12"/>
  <c r="N248" i="12"/>
  <c r="L248" i="12"/>
  <c r="C249" i="12"/>
  <c r="E248" i="12"/>
  <c r="G248" i="12"/>
  <c r="M248" i="12"/>
  <c r="O248" i="12"/>
  <c r="D248" i="12"/>
  <c r="J248" i="12"/>
  <c r="U248" i="12" l="1"/>
  <c r="V248" i="12" s="1"/>
  <c r="V247" i="12"/>
  <c r="T247" i="12"/>
  <c r="G249" i="12"/>
  <c r="J249" i="12"/>
  <c r="M249" i="12"/>
  <c r="L249" i="12"/>
  <c r="O249" i="12"/>
  <c r="E249" i="12"/>
  <c r="D249" i="12"/>
  <c r="C250" i="12"/>
  <c r="F249" i="12"/>
  <c r="H249" i="12"/>
  <c r="N249" i="12"/>
  <c r="P249" i="12"/>
  <c r="I249" i="12"/>
  <c r="K249" i="12"/>
  <c r="Q249" i="12"/>
  <c r="T248" i="12" l="1"/>
  <c r="E250" i="12"/>
  <c r="D250" i="12"/>
  <c r="G250" i="12"/>
  <c r="J250" i="12"/>
  <c r="M250" i="12"/>
  <c r="L250" i="12"/>
  <c r="O250" i="12"/>
  <c r="C251" i="12"/>
  <c r="Q250" i="12"/>
  <c r="F250" i="12"/>
  <c r="H250" i="12"/>
  <c r="N250" i="12"/>
  <c r="P250" i="12"/>
  <c r="I250" i="12"/>
  <c r="K250" i="12"/>
  <c r="U249" i="12"/>
  <c r="V249" i="12" l="1"/>
  <c r="T249" i="12"/>
  <c r="K251" i="12"/>
  <c r="N251" i="12"/>
  <c r="Q251" i="12"/>
  <c r="P251" i="12"/>
  <c r="F251" i="12"/>
  <c r="I251" i="12"/>
  <c r="H251" i="12"/>
  <c r="G251" i="12"/>
  <c r="M251" i="12"/>
  <c r="O251" i="12"/>
  <c r="D251" i="12"/>
  <c r="J251" i="12"/>
  <c r="L251" i="12"/>
  <c r="E251" i="12"/>
  <c r="C252" i="12"/>
  <c r="U250" i="12"/>
  <c r="U251" i="12" l="1"/>
  <c r="V251" i="12" s="1"/>
  <c r="M252" i="12"/>
  <c r="L252" i="12"/>
  <c r="O252" i="12"/>
  <c r="C253" i="12"/>
  <c r="E252" i="12"/>
  <c r="D252" i="12"/>
  <c r="G252" i="12"/>
  <c r="J252" i="12"/>
  <c r="H252" i="12"/>
  <c r="N252" i="12"/>
  <c r="P252" i="12"/>
  <c r="I252" i="12"/>
  <c r="K252" i="12"/>
  <c r="Q252" i="12"/>
  <c r="F252" i="12"/>
  <c r="V250" i="12"/>
  <c r="T250" i="12"/>
  <c r="T251" i="12" l="1"/>
  <c r="U252" i="12"/>
  <c r="G253" i="12"/>
  <c r="J253" i="12"/>
  <c r="M253" i="12"/>
  <c r="L253" i="12"/>
  <c r="O253" i="12"/>
  <c r="E253" i="12"/>
  <c r="D253" i="12"/>
  <c r="C254" i="12"/>
  <c r="F253" i="12"/>
  <c r="H253" i="12"/>
  <c r="N253" i="12"/>
  <c r="P253" i="12"/>
  <c r="I253" i="12"/>
  <c r="K253" i="12"/>
  <c r="Q253" i="12"/>
  <c r="I254" i="12" l="1"/>
  <c r="H254" i="12"/>
  <c r="K254" i="12"/>
  <c r="N254" i="12"/>
  <c r="M254" i="12"/>
  <c r="L254" i="12"/>
  <c r="O254" i="12"/>
  <c r="C255" i="12"/>
  <c r="Q254" i="12"/>
  <c r="P254" i="12"/>
  <c r="F254" i="12"/>
  <c r="E254" i="12"/>
  <c r="D254" i="12"/>
  <c r="G254" i="12"/>
  <c r="J254" i="12"/>
  <c r="T252" i="12"/>
  <c r="V252" i="12"/>
  <c r="U253" i="12"/>
  <c r="U254" i="12" l="1"/>
  <c r="K255" i="12"/>
  <c r="N255" i="12"/>
  <c r="Q255" i="12"/>
  <c r="P255" i="12"/>
  <c r="O255" i="12"/>
  <c r="E255" i="12"/>
  <c r="D255" i="12"/>
  <c r="C256" i="12"/>
  <c r="F255" i="12"/>
  <c r="I255" i="12"/>
  <c r="H255" i="12"/>
  <c r="G255" i="12"/>
  <c r="J255" i="12"/>
  <c r="M255" i="12"/>
  <c r="L255" i="12"/>
  <c r="V253" i="12"/>
  <c r="T253" i="12"/>
  <c r="U255" i="12" l="1"/>
  <c r="Q256" i="12"/>
  <c r="P256" i="12"/>
  <c r="F256" i="12"/>
  <c r="E256" i="12"/>
  <c r="D256" i="12"/>
  <c r="G256" i="12"/>
  <c r="J256" i="12"/>
  <c r="I256" i="12"/>
  <c r="H256" i="12"/>
  <c r="K256" i="12"/>
  <c r="N256" i="12"/>
  <c r="M256" i="12"/>
  <c r="L256" i="12"/>
  <c r="O256" i="12"/>
  <c r="C257" i="12"/>
  <c r="T254" i="12"/>
  <c r="V254" i="12"/>
  <c r="K257" i="12" l="1"/>
  <c r="N257" i="12"/>
  <c r="Q257" i="12"/>
  <c r="P257" i="12"/>
  <c r="O257" i="12"/>
  <c r="E257" i="12"/>
  <c r="D257" i="12"/>
  <c r="C258" i="12"/>
  <c r="F257" i="12"/>
  <c r="I257" i="12"/>
  <c r="H257" i="12"/>
  <c r="G257" i="12"/>
  <c r="J257" i="12"/>
  <c r="M257" i="12"/>
  <c r="L257" i="12"/>
  <c r="U256" i="12"/>
  <c r="V255" i="12"/>
  <c r="T255" i="12"/>
  <c r="T256" i="12" l="1"/>
  <c r="V256" i="12"/>
  <c r="Q258" i="12"/>
  <c r="P258" i="12"/>
  <c r="F258" i="12"/>
  <c r="E258" i="12"/>
  <c r="D258" i="12"/>
  <c r="G258" i="12"/>
  <c r="J258" i="12"/>
  <c r="I258" i="12"/>
  <c r="H258" i="12"/>
  <c r="K258" i="12"/>
  <c r="N258" i="12"/>
  <c r="M258" i="12"/>
  <c r="L258" i="12"/>
  <c r="O258" i="12"/>
  <c r="C259" i="12"/>
  <c r="U257" i="12"/>
  <c r="U258" i="12" l="1"/>
  <c r="V257" i="12"/>
  <c r="T257" i="12"/>
  <c r="F259" i="12"/>
  <c r="I259" i="12"/>
  <c r="H259" i="12"/>
  <c r="G259" i="12"/>
  <c r="J259" i="12"/>
  <c r="M259" i="12"/>
  <c r="L259" i="12"/>
  <c r="K259" i="12"/>
  <c r="N259" i="12"/>
  <c r="Q259" i="12"/>
  <c r="P259" i="12"/>
  <c r="O259" i="12"/>
  <c r="E259" i="12"/>
  <c r="D259" i="12"/>
  <c r="C260" i="12"/>
  <c r="U259" i="12" l="1"/>
  <c r="T259" i="12" s="1"/>
  <c r="M260" i="12"/>
  <c r="L260" i="12"/>
  <c r="O260" i="12"/>
  <c r="C261" i="12"/>
  <c r="Q260" i="12"/>
  <c r="P260" i="12"/>
  <c r="F260" i="12"/>
  <c r="E260" i="12"/>
  <c r="D260" i="12"/>
  <c r="G260" i="12"/>
  <c r="J260" i="12"/>
  <c r="I260" i="12"/>
  <c r="H260" i="12"/>
  <c r="K260" i="12"/>
  <c r="N260" i="12"/>
  <c r="T258" i="12"/>
  <c r="V258" i="12"/>
  <c r="V259" i="12" l="1"/>
  <c r="F261" i="12"/>
  <c r="I261" i="12"/>
  <c r="H261" i="12"/>
  <c r="G261" i="12"/>
  <c r="J261" i="12"/>
  <c r="M261" i="12"/>
  <c r="L261" i="12"/>
  <c r="K261" i="12"/>
  <c r="N261" i="12"/>
  <c r="Q261" i="12"/>
  <c r="P261" i="12"/>
  <c r="O261" i="12"/>
  <c r="E261" i="12"/>
  <c r="D261" i="12"/>
  <c r="C262" i="12"/>
  <c r="U260" i="12"/>
  <c r="T260" i="12" l="1"/>
  <c r="V260" i="12"/>
  <c r="Q262" i="12"/>
  <c r="P262" i="12"/>
  <c r="F262" i="12"/>
  <c r="E262" i="12"/>
  <c r="D262" i="12"/>
  <c r="G262" i="12"/>
  <c r="J262" i="12"/>
  <c r="I262" i="12"/>
  <c r="H262" i="12"/>
  <c r="K262" i="12"/>
  <c r="N262" i="12"/>
  <c r="M262" i="12"/>
  <c r="L262" i="12"/>
  <c r="O262" i="12"/>
  <c r="C263" i="12"/>
  <c r="U261" i="12"/>
  <c r="K263" i="12" l="1"/>
  <c r="N263" i="12"/>
  <c r="H263" i="12"/>
  <c r="M263" i="12"/>
  <c r="O263" i="12"/>
  <c r="E263" i="12"/>
  <c r="L263" i="12"/>
  <c r="C264" i="12"/>
  <c r="F263" i="12"/>
  <c r="I263" i="12"/>
  <c r="P263" i="12"/>
  <c r="G263" i="12"/>
  <c r="J263" i="12"/>
  <c r="D263" i="12"/>
  <c r="Q263" i="12"/>
  <c r="U262" i="12"/>
  <c r="V261" i="12"/>
  <c r="T261" i="12"/>
  <c r="T262" i="12" l="1"/>
  <c r="V262" i="12"/>
  <c r="I264" i="12"/>
  <c r="H264" i="12"/>
  <c r="J264" i="12"/>
  <c r="K264" i="12"/>
  <c r="M264" i="12"/>
  <c r="L264" i="12"/>
  <c r="N264" i="12"/>
  <c r="C265" i="12"/>
  <c r="Q264" i="12"/>
  <c r="P264" i="12"/>
  <c r="G264" i="12"/>
  <c r="E264" i="12"/>
  <c r="D264" i="12"/>
  <c r="F264" i="12"/>
  <c r="O264" i="12"/>
  <c r="U263" i="12"/>
  <c r="U264" i="12" l="1"/>
  <c r="V263" i="12"/>
  <c r="T263" i="12"/>
  <c r="O265" i="12"/>
  <c r="D265" i="12"/>
  <c r="I265" i="12"/>
  <c r="C266" i="12"/>
  <c r="F265" i="12"/>
  <c r="H265" i="12"/>
  <c r="E265" i="12"/>
  <c r="G265" i="12"/>
  <c r="J265" i="12"/>
  <c r="L265" i="12"/>
  <c r="Q265" i="12"/>
  <c r="K265" i="12"/>
  <c r="N265" i="12"/>
  <c r="P265" i="12"/>
  <c r="M265" i="12"/>
  <c r="Q266" i="12" l="1"/>
  <c r="P266" i="12"/>
  <c r="K266" i="12"/>
  <c r="E266" i="12"/>
  <c r="D266" i="12"/>
  <c r="F266" i="12"/>
  <c r="G266" i="12"/>
  <c r="I266" i="12"/>
  <c r="H266" i="12"/>
  <c r="J266" i="12"/>
  <c r="O266" i="12"/>
  <c r="M266" i="12"/>
  <c r="L266" i="12"/>
  <c r="N266" i="12"/>
  <c r="C267" i="12"/>
  <c r="U265" i="12"/>
  <c r="T264" i="12"/>
  <c r="V264" i="12"/>
  <c r="V265" i="12" l="1"/>
  <c r="T265" i="12"/>
  <c r="P267" i="12"/>
  <c r="D267" i="12"/>
  <c r="N267" i="12"/>
  <c r="H267" i="12"/>
  <c r="F267" i="12"/>
  <c r="I267" i="12"/>
  <c r="J267" i="12"/>
  <c r="G267" i="12"/>
  <c r="K267" i="12"/>
  <c r="M267" i="12"/>
  <c r="E267" i="12"/>
  <c r="L267" i="12"/>
  <c r="O267" i="12"/>
  <c r="Q267" i="12"/>
  <c r="C268" i="12"/>
  <c r="U266" i="12"/>
  <c r="J268" i="12" l="1"/>
  <c r="M268" i="12"/>
  <c r="O268" i="12"/>
  <c r="D268" i="12"/>
  <c r="N268" i="12"/>
  <c r="Q268" i="12"/>
  <c r="P268" i="12"/>
  <c r="C269" i="12"/>
  <c r="E268" i="12"/>
  <c r="G268" i="12"/>
  <c r="L268" i="12"/>
  <c r="F268" i="12"/>
  <c r="I268" i="12"/>
  <c r="K268" i="12"/>
  <c r="H268" i="12"/>
  <c r="U267" i="12"/>
  <c r="V266" i="12"/>
  <c r="T266" i="12"/>
  <c r="V267" i="12" l="1"/>
  <c r="T267" i="12"/>
  <c r="H269" i="12"/>
  <c r="K269" i="12"/>
  <c r="M269" i="12"/>
  <c r="F269" i="12"/>
  <c r="L269" i="12"/>
  <c r="O269" i="12"/>
  <c r="Q269" i="12"/>
  <c r="C270" i="12"/>
  <c r="P269" i="12"/>
  <c r="E269" i="12"/>
  <c r="N269" i="12"/>
  <c r="D269" i="12"/>
  <c r="G269" i="12"/>
  <c r="I269" i="12"/>
  <c r="J269" i="12"/>
  <c r="U268" i="12"/>
  <c r="T268" i="12" l="1"/>
  <c r="V268" i="12"/>
  <c r="U269" i="12"/>
  <c r="O270" i="12"/>
  <c r="G270" i="12"/>
  <c r="Q270" i="12"/>
  <c r="M270" i="12"/>
  <c r="E270" i="12"/>
  <c r="K270" i="12"/>
  <c r="L270" i="12"/>
  <c r="F270" i="12"/>
  <c r="I270" i="12"/>
  <c r="P270" i="12"/>
  <c r="H270" i="12"/>
  <c r="J270" i="12"/>
  <c r="N270" i="12"/>
  <c r="D270" i="12"/>
  <c r="C271" i="12"/>
  <c r="U270" i="12" l="1"/>
  <c r="V270" i="12" s="1"/>
  <c r="V269" i="12"/>
  <c r="T269" i="12"/>
  <c r="M271" i="12"/>
  <c r="L271" i="12"/>
  <c r="N271" i="12"/>
  <c r="C272" i="12"/>
  <c r="Q271" i="12"/>
  <c r="P271" i="12"/>
  <c r="G271" i="12"/>
  <c r="E271" i="12"/>
  <c r="D271" i="12"/>
  <c r="F271" i="12"/>
  <c r="O271" i="12"/>
  <c r="I271" i="12"/>
  <c r="H271" i="12"/>
  <c r="J271" i="12"/>
  <c r="K271" i="12"/>
  <c r="T270" i="12" l="1"/>
  <c r="U271" i="12"/>
  <c r="K272" i="12"/>
  <c r="N272" i="12"/>
  <c r="P272" i="12"/>
  <c r="M272" i="12"/>
  <c r="O272" i="12"/>
  <c r="D272" i="12"/>
  <c r="I272" i="12"/>
  <c r="C273" i="12"/>
  <c r="F272" i="12"/>
  <c r="H272" i="12"/>
  <c r="E272" i="12"/>
  <c r="G272" i="12"/>
  <c r="J272" i="12"/>
  <c r="L272" i="12"/>
  <c r="Q272" i="12"/>
  <c r="U272" i="12" l="1"/>
  <c r="Q273" i="12"/>
  <c r="P273" i="12"/>
  <c r="K273" i="12"/>
  <c r="E273" i="12"/>
  <c r="D273" i="12"/>
  <c r="F273" i="12"/>
  <c r="G273" i="12"/>
  <c r="I273" i="12"/>
  <c r="H273" i="12"/>
  <c r="J273" i="12"/>
  <c r="O273" i="12"/>
  <c r="M273" i="12"/>
  <c r="L273" i="12"/>
  <c r="N273" i="12"/>
  <c r="C274" i="12"/>
  <c r="V271" i="12"/>
  <c r="T271" i="12"/>
  <c r="F274" i="12" l="1"/>
  <c r="H274" i="12"/>
  <c r="I274" i="12"/>
  <c r="K274" i="12"/>
  <c r="N274" i="12"/>
  <c r="P274" i="12"/>
  <c r="Q274" i="12"/>
  <c r="G274" i="12"/>
  <c r="L274" i="12"/>
  <c r="O274" i="12"/>
  <c r="M274" i="12"/>
  <c r="J274" i="12"/>
  <c r="E274" i="12"/>
  <c r="D274" i="12"/>
  <c r="C275" i="12"/>
  <c r="U273" i="12"/>
  <c r="V272" i="12"/>
  <c r="T272" i="12"/>
  <c r="U274" i="12" l="1"/>
  <c r="V274" i="12" s="1"/>
  <c r="T273" i="12"/>
  <c r="V273" i="12"/>
  <c r="M275" i="12"/>
  <c r="L275" i="12"/>
  <c r="N275" i="12"/>
  <c r="C276" i="12"/>
  <c r="E275" i="12"/>
  <c r="D275" i="12"/>
  <c r="F275" i="12"/>
  <c r="K275" i="12"/>
  <c r="P275" i="12"/>
  <c r="I275" i="12"/>
  <c r="J275" i="12"/>
  <c r="Q275" i="12"/>
  <c r="O275" i="12"/>
  <c r="H275" i="12"/>
  <c r="G275" i="12"/>
  <c r="T274" i="12" l="1"/>
  <c r="U275" i="12"/>
  <c r="G276" i="12"/>
  <c r="J276" i="12"/>
  <c r="L276" i="12"/>
  <c r="I276" i="12"/>
  <c r="O276" i="12"/>
  <c r="D276" i="12"/>
  <c r="Q276" i="12"/>
  <c r="C277" i="12"/>
  <c r="N276" i="12"/>
  <c r="E276" i="12"/>
  <c r="H276" i="12"/>
  <c r="K276" i="12"/>
  <c r="P276" i="12"/>
  <c r="F276" i="12"/>
  <c r="M276" i="12"/>
  <c r="U276" i="12" l="1"/>
  <c r="E277" i="12"/>
  <c r="D277" i="12"/>
  <c r="F277" i="12"/>
  <c r="K277" i="12"/>
  <c r="M277" i="12"/>
  <c r="L277" i="12"/>
  <c r="N277" i="12"/>
  <c r="C278" i="12"/>
  <c r="H277" i="12"/>
  <c r="G277" i="12"/>
  <c r="P277" i="12"/>
  <c r="I277" i="12"/>
  <c r="J277" i="12"/>
  <c r="Q277" i="12"/>
  <c r="O277" i="12"/>
  <c r="T275" i="12"/>
  <c r="V275" i="12"/>
  <c r="V276" i="12" l="1"/>
  <c r="T276" i="12"/>
  <c r="U277" i="12"/>
  <c r="F278" i="12"/>
  <c r="H278" i="12"/>
  <c r="Q278" i="12"/>
  <c r="K278" i="12"/>
  <c r="N278" i="12"/>
  <c r="P278" i="12"/>
  <c r="I278" i="12"/>
  <c r="G278" i="12"/>
  <c r="L278" i="12"/>
  <c r="O278" i="12"/>
  <c r="E278" i="12"/>
  <c r="J278" i="12"/>
  <c r="M278" i="12"/>
  <c r="D278" i="12"/>
  <c r="C279" i="12"/>
  <c r="U278" i="12" l="1"/>
  <c r="V278" i="12" s="1"/>
  <c r="V277" i="12"/>
  <c r="T277" i="12"/>
  <c r="E279" i="12"/>
  <c r="D279" i="12"/>
  <c r="F279" i="12"/>
  <c r="O279" i="12"/>
  <c r="M279" i="12"/>
  <c r="L279" i="12"/>
  <c r="N279" i="12"/>
  <c r="C280" i="12"/>
  <c r="I279" i="12"/>
  <c r="J279" i="12"/>
  <c r="Q279" i="12"/>
  <c r="G279" i="12"/>
  <c r="H279" i="12"/>
  <c r="K279" i="12"/>
  <c r="P279" i="12"/>
  <c r="T278" i="12" l="1"/>
  <c r="K280" i="12"/>
  <c r="N280" i="12"/>
  <c r="P280" i="12"/>
  <c r="M280" i="12"/>
  <c r="F280" i="12"/>
  <c r="H280" i="12"/>
  <c r="E280" i="12"/>
  <c r="D280" i="12"/>
  <c r="C281" i="12"/>
  <c r="G280" i="12"/>
  <c r="L280" i="12"/>
  <c r="O280" i="12"/>
  <c r="I280" i="12"/>
  <c r="J280" i="12"/>
  <c r="Q280" i="12"/>
  <c r="U279" i="12"/>
  <c r="V279" i="12" l="1"/>
  <c r="T279" i="12"/>
  <c r="M281" i="12"/>
  <c r="L281" i="12"/>
  <c r="N281" i="12"/>
  <c r="C282" i="12"/>
  <c r="E281" i="12"/>
  <c r="D281" i="12"/>
  <c r="F281" i="12"/>
  <c r="G281" i="12"/>
  <c r="P281" i="12"/>
  <c r="I281" i="12"/>
  <c r="J281" i="12"/>
  <c r="Q281" i="12"/>
  <c r="K281" i="12"/>
  <c r="H281" i="12"/>
  <c r="O281" i="12"/>
  <c r="U280" i="12"/>
  <c r="V280" i="12" l="1"/>
  <c r="T280" i="12"/>
  <c r="F282" i="12"/>
  <c r="H282" i="12"/>
  <c r="I282" i="12"/>
  <c r="K282" i="12"/>
  <c r="N282" i="12"/>
  <c r="P282" i="12"/>
  <c r="Q282" i="12"/>
  <c r="J282" i="12"/>
  <c r="E282" i="12"/>
  <c r="D282" i="12"/>
  <c r="C283" i="12"/>
  <c r="G282" i="12"/>
  <c r="L282" i="12"/>
  <c r="O282" i="12"/>
  <c r="M282" i="12"/>
  <c r="U281" i="12"/>
  <c r="V281" i="12" l="1"/>
  <c r="T281" i="12"/>
  <c r="E283" i="12"/>
  <c r="D283" i="12"/>
  <c r="F283" i="12"/>
  <c r="K283" i="12"/>
  <c r="M283" i="12"/>
  <c r="L283" i="12"/>
  <c r="N283" i="12"/>
  <c r="C284" i="12"/>
  <c r="H283" i="12"/>
  <c r="G283" i="12"/>
  <c r="P283" i="12"/>
  <c r="I283" i="12"/>
  <c r="J283" i="12"/>
  <c r="Q283" i="12"/>
  <c r="O283" i="12"/>
  <c r="U282" i="12"/>
  <c r="V282" i="12" l="1"/>
  <c r="T282" i="12"/>
  <c r="K284" i="12"/>
  <c r="N284" i="12"/>
  <c r="P284" i="12"/>
  <c r="E284" i="12"/>
  <c r="F284" i="12"/>
  <c r="H284" i="12"/>
  <c r="M284" i="12"/>
  <c r="O284" i="12"/>
  <c r="Q284" i="12"/>
  <c r="J284" i="12"/>
  <c r="I284" i="12"/>
  <c r="D284" i="12"/>
  <c r="C285" i="12"/>
  <c r="G284" i="12"/>
  <c r="L284" i="12"/>
  <c r="U283" i="12"/>
  <c r="V283" i="12" l="1"/>
  <c r="T283" i="12"/>
  <c r="U284" i="12"/>
  <c r="M285" i="12"/>
  <c r="L285" i="12"/>
  <c r="N285" i="12"/>
  <c r="C286" i="12"/>
  <c r="E285" i="12"/>
  <c r="D285" i="12"/>
  <c r="F285" i="12"/>
  <c r="K285" i="12"/>
  <c r="Q285" i="12"/>
  <c r="O285" i="12"/>
  <c r="H285" i="12"/>
  <c r="G285" i="12"/>
  <c r="P285" i="12"/>
  <c r="I285" i="12"/>
  <c r="J285" i="12"/>
  <c r="V284" i="12" l="1"/>
  <c r="T284" i="12"/>
  <c r="F286" i="12"/>
  <c r="H286" i="12"/>
  <c r="Q286" i="12"/>
  <c r="K286" i="12"/>
  <c r="N286" i="12"/>
  <c r="P286" i="12"/>
  <c r="I286" i="12"/>
  <c r="G286" i="12"/>
  <c r="L286" i="12"/>
  <c r="O286" i="12"/>
  <c r="E286" i="12"/>
  <c r="J286" i="12"/>
  <c r="M286" i="12"/>
  <c r="D286" i="12"/>
  <c r="C287" i="12"/>
  <c r="U285" i="12"/>
  <c r="V285" i="12" l="1"/>
  <c r="T285" i="12"/>
  <c r="E287" i="12"/>
  <c r="D287" i="12"/>
  <c r="F287" i="12"/>
  <c r="O287" i="12"/>
  <c r="M287" i="12"/>
  <c r="L287" i="12"/>
  <c r="N287" i="12"/>
  <c r="C288" i="12"/>
  <c r="I287" i="12"/>
  <c r="J287" i="12"/>
  <c r="Q287" i="12"/>
  <c r="G287" i="12"/>
  <c r="H287" i="12"/>
  <c r="K287" i="12"/>
  <c r="P287" i="12"/>
  <c r="U286" i="12"/>
  <c r="V286" i="12" l="1"/>
  <c r="T286" i="12"/>
  <c r="F288" i="12"/>
  <c r="H288" i="12"/>
  <c r="E288" i="12"/>
  <c r="K288" i="12"/>
  <c r="N288" i="12"/>
  <c r="P288" i="12"/>
  <c r="M288" i="12"/>
  <c r="G288" i="12"/>
  <c r="L288" i="12"/>
  <c r="O288" i="12"/>
  <c r="I288" i="12"/>
  <c r="J288" i="12"/>
  <c r="Q288" i="12"/>
  <c r="D288" i="12"/>
  <c r="C289" i="12"/>
  <c r="U287" i="12"/>
  <c r="V287" i="12" l="1"/>
  <c r="T287" i="12"/>
  <c r="E289" i="12"/>
  <c r="D289" i="12"/>
  <c r="F289" i="12"/>
  <c r="G289" i="12"/>
  <c r="M289" i="12"/>
  <c r="L289" i="12"/>
  <c r="N289" i="12"/>
  <c r="C290" i="12"/>
  <c r="H289" i="12"/>
  <c r="O289" i="12"/>
  <c r="P289" i="12"/>
  <c r="I289" i="12"/>
  <c r="J289" i="12"/>
  <c r="Q289" i="12"/>
  <c r="K289" i="12"/>
  <c r="U288" i="12"/>
  <c r="V288" i="12" l="1"/>
  <c r="T288" i="12"/>
  <c r="F290" i="12"/>
  <c r="H290" i="12"/>
  <c r="I290" i="12"/>
  <c r="K290" i="12"/>
  <c r="N290" i="12"/>
  <c r="P290" i="12"/>
  <c r="Q290" i="12"/>
  <c r="J290" i="12"/>
  <c r="E290" i="12"/>
  <c r="D290" i="12"/>
  <c r="C291" i="12"/>
  <c r="G290" i="12"/>
  <c r="L290" i="12"/>
  <c r="O290" i="12"/>
  <c r="M290" i="12"/>
  <c r="U289" i="12"/>
  <c r="V289" i="12" l="1"/>
  <c r="T289" i="12"/>
  <c r="E291" i="12"/>
  <c r="D291" i="12"/>
  <c r="F291" i="12"/>
  <c r="K291" i="12"/>
  <c r="M291" i="12"/>
  <c r="L291" i="12"/>
  <c r="N291" i="12"/>
  <c r="C292" i="12"/>
  <c r="H291" i="12"/>
  <c r="G291" i="12"/>
  <c r="P291" i="12"/>
  <c r="I291" i="12"/>
  <c r="J291" i="12"/>
  <c r="Q291" i="12"/>
  <c r="O291" i="12"/>
  <c r="U290" i="12"/>
  <c r="V290" i="12" l="1"/>
  <c r="T290" i="12"/>
  <c r="K292" i="12"/>
  <c r="N292" i="12"/>
  <c r="P292" i="12"/>
  <c r="E292" i="12"/>
  <c r="F292" i="12"/>
  <c r="H292" i="12"/>
  <c r="M292" i="12"/>
  <c r="O292" i="12"/>
  <c r="Q292" i="12"/>
  <c r="J292" i="12"/>
  <c r="I292" i="12"/>
  <c r="D292" i="12"/>
  <c r="C293" i="12"/>
  <c r="G292" i="12"/>
  <c r="L292" i="12"/>
  <c r="U291" i="12"/>
  <c r="V291" i="12" l="1"/>
  <c r="T291" i="12"/>
  <c r="U292" i="12"/>
  <c r="E293" i="12"/>
  <c r="D293" i="12"/>
  <c r="F293" i="12"/>
  <c r="K293" i="12"/>
  <c r="M293" i="12"/>
  <c r="L293" i="12"/>
  <c r="N293" i="12"/>
  <c r="C294" i="12"/>
  <c r="I293" i="12"/>
  <c r="J293" i="12"/>
  <c r="Q293" i="12"/>
  <c r="O293" i="12"/>
  <c r="H293" i="12"/>
  <c r="G293" i="12"/>
  <c r="P293" i="12"/>
  <c r="V292" i="12" l="1"/>
  <c r="T292" i="12"/>
  <c r="U293" i="12"/>
  <c r="F294" i="12"/>
  <c r="H294" i="12"/>
  <c r="Q294" i="12"/>
  <c r="K294" i="12"/>
  <c r="N294" i="12"/>
  <c r="P294" i="12"/>
  <c r="I294" i="12"/>
  <c r="G294" i="12"/>
  <c r="L294" i="12"/>
  <c r="O294" i="12"/>
  <c r="E294" i="12"/>
  <c r="J294" i="12"/>
  <c r="M294" i="12"/>
  <c r="D294" i="12"/>
  <c r="C295" i="12"/>
  <c r="V293" i="12" l="1"/>
  <c r="T293" i="12"/>
  <c r="U294" i="12"/>
  <c r="E295" i="12"/>
  <c r="D295" i="12"/>
  <c r="F295" i="12"/>
  <c r="O295" i="12"/>
  <c r="M295" i="12"/>
  <c r="L295" i="12"/>
  <c r="N295" i="12"/>
  <c r="C296" i="12"/>
  <c r="I295" i="12"/>
  <c r="J295" i="12"/>
  <c r="Q295" i="12"/>
  <c r="G295" i="12"/>
  <c r="H295" i="12"/>
  <c r="K295" i="12"/>
  <c r="P295" i="12"/>
  <c r="V294" i="12" l="1"/>
  <c r="T294" i="12"/>
  <c r="U295" i="12"/>
  <c r="F296" i="12"/>
  <c r="H296" i="12"/>
  <c r="E296" i="12"/>
  <c r="K296" i="12"/>
  <c r="N296" i="12"/>
  <c r="P296" i="12"/>
  <c r="M296" i="12"/>
  <c r="G296" i="12"/>
  <c r="L296" i="12"/>
  <c r="O296" i="12"/>
  <c r="I296" i="12"/>
  <c r="J296" i="12"/>
  <c r="Q296" i="12"/>
  <c r="D296" i="12"/>
  <c r="C297" i="12"/>
  <c r="V295" i="12" l="1"/>
  <c r="T295" i="12"/>
  <c r="U296" i="12"/>
  <c r="M297" i="12"/>
  <c r="L297" i="12"/>
  <c r="N297" i="12"/>
  <c r="C298" i="12"/>
  <c r="E297" i="12"/>
  <c r="D297" i="12"/>
  <c r="F297" i="12"/>
  <c r="G297" i="12"/>
  <c r="P297" i="12"/>
  <c r="I297" i="12"/>
  <c r="J297" i="12"/>
  <c r="Q297" i="12"/>
  <c r="K297" i="12"/>
  <c r="H297" i="12"/>
  <c r="O297" i="12"/>
  <c r="V296" i="12" l="1"/>
  <c r="T296" i="12"/>
  <c r="U297" i="12"/>
  <c r="K298" i="12"/>
  <c r="N298" i="12"/>
  <c r="P298" i="12"/>
  <c r="Q298" i="12"/>
  <c r="F298" i="12"/>
  <c r="H298" i="12"/>
  <c r="I298" i="12"/>
  <c r="D298" i="12"/>
  <c r="C299" i="12"/>
  <c r="G298" i="12"/>
  <c r="L298" i="12"/>
  <c r="O298" i="12"/>
  <c r="M298" i="12"/>
  <c r="J298" i="12"/>
  <c r="E298" i="12"/>
  <c r="V297" i="12" l="1"/>
  <c r="T297" i="12"/>
  <c r="M299" i="12"/>
  <c r="L299" i="12"/>
  <c r="N299" i="12"/>
  <c r="C300" i="12"/>
  <c r="E299" i="12"/>
  <c r="D299" i="12"/>
  <c r="F299" i="12"/>
  <c r="K299" i="12"/>
  <c r="Q299" i="12"/>
  <c r="O299" i="12"/>
  <c r="H299" i="12"/>
  <c r="G299" i="12"/>
  <c r="P299" i="12"/>
  <c r="I299" i="12"/>
  <c r="J299" i="12"/>
  <c r="U298" i="12"/>
  <c r="V298" i="12" l="1"/>
  <c r="T298" i="12"/>
  <c r="F300" i="12"/>
  <c r="H300" i="12"/>
  <c r="M300" i="12"/>
  <c r="K300" i="12"/>
  <c r="N300" i="12"/>
  <c r="P300" i="12"/>
  <c r="E300" i="12"/>
  <c r="J300" i="12"/>
  <c r="I300" i="12"/>
  <c r="D300" i="12"/>
  <c r="C301" i="12"/>
  <c r="G300" i="12"/>
  <c r="L300" i="12"/>
  <c r="O300" i="12"/>
  <c r="Q300" i="12"/>
  <c r="U299" i="12"/>
  <c r="V299" i="12" l="1"/>
  <c r="T299" i="12"/>
  <c r="E301" i="12"/>
  <c r="D301" i="12"/>
  <c r="F301" i="12"/>
  <c r="K301" i="12"/>
  <c r="M301" i="12"/>
  <c r="L301" i="12"/>
  <c r="N301" i="12"/>
  <c r="C302" i="12"/>
  <c r="I301" i="12"/>
  <c r="J301" i="12"/>
  <c r="Q301" i="12"/>
  <c r="O301" i="12"/>
  <c r="H301" i="12"/>
  <c r="G301" i="12"/>
  <c r="P301" i="12"/>
  <c r="U300" i="12"/>
  <c r="V300" i="12" l="1"/>
  <c r="T300" i="12"/>
  <c r="F302" i="12"/>
  <c r="H302" i="12"/>
  <c r="Q302" i="12"/>
  <c r="K302" i="12"/>
  <c r="N302" i="12"/>
  <c r="P302" i="12"/>
  <c r="I302" i="12"/>
  <c r="G302" i="12"/>
  <c r="L302" i="12"/>
  <c r="O302" i="12"/>
  <c r="E302" i="12"/>
  <c r="J302" i="12"/>
  <c r="M302" i="12"/>
  <c r="D302" i="12"/>
  <c r="C303" i="12"/>
  <c r="U301" i="12"/>
  <c r="U302" i="12" l="1"/>
  <c r="V301" i="12"/>
  <c r="T301" i="12"/>
  <c r="E303" i="12"/>
  <c r="D303" i="12"/>
  <c r="F303" i="12"/>
  <c r="O303" i="12"/>
  <c r="M303" i="12"/>
  <c r="L303" i="12"/>
  <c r="N303" i="12"/>
  <c r="C304" i="12"/>
  <c r="I303" i="12"/>
  <c r="J303" i="12"/>
  <c r="Q303" i="12"/>
  <c r="G303" i="12"/>
  <c r="H303" i="12"/>
  <c r="K303" i="12"/>
  <c r="P303" i="12"/>
  <c r="V302" i="12" l="1"/>
  <c r="T302" i="12"/>
  <c r="K304" i="12"/>
  <c r="N304" i="12"/>
  <c r="P304" i="12"/>
  <c r="M304" i="12"/>
  <c r="F304" i="12"/>
  <c r="H304" i="12"/>
  <c r="E304" i="12"/>
  <c r="D304" i="12"/>
  <c r="C305" i="12"/>
  <c r="G304" i="12"/>
  <c r="L304" i="12"/>
  <c r="O304" i="12"/>
  <c r="I304" i="12"/>
  <c r="J304" i="12"/>
  <c r="Q304" i="12"/>
  <c r="U303" i="12"/>
  <c r="V303" i="12" l="1"/>
  <c r="T303" i="12"/>
  <c r="M305" i="12"/>
  <c r="L305" i="12"/>
  <c r="N305" i="12"/>
  <c r="C306" i="12"/>
  <c r="E305" i="12"/>
  <c r="D305" i="12"/>
  <c r="F305" i="12"/>
  <c r="G305" i="12"/>
  <c r="P305" i="12"/>
  <c r="I305" i="12"/>
  <c r="J305" i="12"/>
  <c r="Q305" i="12"/>
  <c r="K305" i="12"/>
  <c r="H305" i="12"/>
  <c r="O305" i="12"/>
  <c r="U304" i="12"/>
  <c r="V304" i="12" l="1"/>
  <c r="T304" i="12"/>
  <c r="F306" i="12"/>
  <c r="H306" i="12"/>
  <c r="I306" i="12"/>
  <c r="K306" i="12"/>
  <c r="N306" i="12"/>
  <c r="P306" i="12"/>
  <c r="Q306" i="12"/>
  <c r="J306" i="12"/>
  <c r="E306" i="12"/>
  <c r="D306" i="12"/>
  <c r="C307" i="12"/>
  <c r="G306" i="12"/>
  <c r="L306" i="12"/>
  <c r="O306" i="12"/>
  <c r="M306" i="12"/>
  <c r="U305" i="12"/>
  <c r="V305" i="12" l="1"/>
  <c r="T305" i="12"/>
  <c r="E307" i="12"/>
  <c r="D307" i="12"/>
  <c r="F307" i="12"/>
  <c r="K307" i="12"/>
  <c r="M307" i="12"/>
  <c r="L307" i="12"/>
  <c r="N307" i="12"/>
  <c r="C308" i="12"/>
  <c r="H307" i="12"/>
  <c r="G307" i="12"/>
  <c r="P307" i="12"/>
  <c r="I307" i="12"/>
  <c r="J307" i="12"/>
  <c r="Q307" i="12"/>
  <c r="O307" i="12"/>
  <c r="U306" i="12"/>
  <c r="V306" i="12" l="1"/>
  <c r="T306" i="12"/>
  <c r="K308" i="12"/>
  <c r="N308" i="12"/>
  <c r="P308" i="12"/>
  <c r="E308" i="12"/>
  <c r="F308" i="12"/>
  <c r="H308" i="12"/>
  <c r="M308" i="12"/>
  <c r="O308" i="12"/>
  <c r="Q308" i="12"/>
  <c r="J308" i="12"/>
  <c r="I308" i="12"/>
  <c r="D308" i="12"/>
  <c r="C309" i="12"/>
  <c r="G308" i="12"/>
  <c r="L308" i="12"/>
  <c r="U307" i="12"/>
  <c r="V307" i="12" l="1"/>
  <c r="T307" i="12"/>
  <c r="M309" i="12"/>
  <c r="L309" i="12"/>
  <c r="N309" i="12"/>
  <c r="C310" i="12"/>
  <c r="E309" i="12"/>
  <c r="D309" i="12"/>
  <c r="F309" i="12"/>
  <c r="K309" i="12"/>
  <c r="Q309" i="12"/>
  <c r="O309" i="12"/>
  <c r="H309" i="12"/>
  <c r="G309" i="12"/>
  <c r="P309" i="12"/>
  <c r="I309" i="12"/>
  <c r="J309" i="12"/>
  <c r="U308" i="12"/>
  <c r="V308" i="12" l="1"/>
  <c r="T308" i="12"/>
  <c r="F310" i="12"/>
  <c r="H310" i="12"/>
  <c r="Q310" i="12"/>
  <c r="K310" i="12"/>
  <c r="N310" i="12"/>
  <c r="P310" i="12"/>
  <c r="I310" i="12"/>
  <c r="G310" i="12"/>
  <c r="L310" i="12"/>
  <c r="O310" i="12"/>
  <c r="E310" i="12"/>
  <c r="J310" i="12"/>
  <c r="M310" i="12"/>
  <c r="D310" i="12"/>
  <c r="C311" i="12"/>
  <c r="U309" i="12"/>
  <c r="V309" i="12" l="1"/>
  <c r="T309" i="12"/>
  <c r="U310" i="12"/>
  <c r="M311" i="12"/>
  <c r="L311" i="12"/>
  <c r="N311" i="12"/>
  <c r="C312" i="12"/>
  <c r="E311" i="12"/>
  <c r="D311" i="12"/>
  <c r="F311" i="12"/>
  <c r="O311" i="12"/>
  <c r="P311" i="12"/>
  <c r="I311" i="12"/>
  <c r="J311" i="12"/>
  <c r="Q311" i="12"/>
  <c r="G311" i="12"/>
  <c r="H311" i="12"/>
  <c r="K311" i="12"/>
  <c r="V310" i="12" l="1"/>
  <c r="T310" i="12"/>
  <c r="F312" i="12"/>
  <c r="H312" i="12"/>
  <c r="E312" i="12"/>
  <c r="K312" i="12"/>
  <c r="N312" i="12"/>
  <c r="P312" i="12"/>
  <c r="M312" i="12"/>
  <c r="G312" i="12"/>
  <c r="L312" i="12"/>
  <c r="O312" i="12"/>
  <c r="I312" i="12"/>
  <c r="J312" i="12"/>
  <c r="Q312" i="12"/>
  <c r="D312" i="12"/>
  <c r="C313" i="12"/>
  <c r="U311" i="12"/>
  <c r="V311" i="12" l="1"/>
  <c r="T311" i="12"/>
  <c r="U312" i="12"/>
  <c r="E313" i="12"/>
  <c r="D313" i="12"/>
  <c r="F313" i="12"/>
  <c r="G313" i="12"/>
  <c r="M313" i="12"/>
  <c r="L313" i="12"/>
  <c r="N313" i="12"/>
  <c r="C314" i="12"/>
  <c r="H313" i="12"/>
  <c r="O313" i="12"/>
  <c r="P313" i="12"/>
  <c r="I313" i="12"/>
  <c r="J313" i="12"/>
  <c r="Q313" i="12"/>
  <c r="K313" i="12"/>
  <c r="V312" i="12" l="1"/>
  <c r="T312" i="12"/>
  <c r="K314" i="12"/>
  <c r="F314" i="12"/>
  <c r="H314" i="12"/>
  <c r="N314" i="12"/>
  <c r="M314" i="12"/>
  <c r="C315" i="12"/>
  <c r="G314" i="12"/>
  <c r="D314" i="12"/>
  <c r="I314" i="12"/>
  <c r="O314" i="12"/>
  <c r="L314" i="12"/>
  <c r="E314" i="12"/>
  <c r="J314" i="12"/>
  <c r="P314" i="12"/>
  <c r="Q314" i="12"/>
  <c r="U313" i="12"/>
  <c r="V313" i="12" l="1"/>
  <c r="T313" i="12"/>
  <c r="U314" i="12"/>
  <c r="I315" i="12"/>
  <c r="H315" i="12"/>
  <c r="J315" i="12"/>
  <c r="G315" i="12"/>
  <c r="M315" i="12"/>
  <c r="L315" i="12"/>
  <c r="N315" i="12"/>
  <c r="C316" i="12"/>
  <c r="Q315" i="12"/>
  <c r="P315" i="12"/>
  <c r="O315" i="12"/>
  <c r="E315" i="12"/>
  <c r="D315" i="12"/>
  <c r="F315" i="12"/>
  <c r="K315" i="12"/>
  <c r="V314" i="12" l="1"/>
  <c r="T314" i="12"/>
  <c r="O316" i="12"/>
  <c r="D316" i="12"/>
  <c r="Q316" i="12"/>
  <c r="C317" i="12"/>
  <c r="F316" i="12"/>
  <c r="H316" i="12"/>
  <c r="M316" i="12"/>
  <c r="G316" i="12"/>
  <c r="J316" i="12"/>
  <c r="L316" i="12"/>
  <c r="I316" i="12"/>
  <c r="K316" i="12"/>
  <c r="N316" i="12"/>
  <c r="P316" i="12"/>
  <c r="E316" i="12"/>
  <c r="U315" i="12"/>
  <c r="V315" i="12" l="1"/>
  <c r="T315" i="12"/>
  <c r="Q317" i="12"/>
  <c r="P317" i="12"/>
  <c r="O317" i="12"/>
  <c r="E317" i="12"/>
  <c r="D317" i="12"/>
  <c r="F317" i="12"/>
  <c r="K317" i="12"/>
  <c r="I317" i="12"/>
  <c r="H317" i="12"/>
  <c r="J317" i="12"/>
  <c r="G317" i="12"/>
  <c r="M317" i="12"/>
  <c r="L317" i="12"/>
  <c r="N317" i="12"/>
  <c r="C318" i="12"/>
  <c r="U316" i="12"/>
  <c r="V316" i="12" l="1"/>
  <c r="T316" i="12"/>
  <c r="U317" i="12"/>
  <c r="G318" i="12"/>
  <c r="J318" i="12"/>
  <c r="L318" i="12"/>
  <c r="M318" i="12"/>
  <c r="K318" i="12"/>
  <c r="N318" i="12"/>
  <c r="P318" i="12"/>
  <c r="I318" i="12"/>
  <c r="O318" i="12"/>
  <c r="D318" i="12"/>
  <c r="E318" i="12"/>
  <c r="C319" i="12"/>
  <c r="F318" i="12"/>
  <c r="H318" i="12"/>
  <c r="Q318" i="12"/>
  <c r="V317" i="12" l="1"/>
  <c r="T317" i="12"/>
  <c r="Q319" i="12"/>
  <c r="P319" i="12"/>
  <c r="G319" i="12"/>
  <c r="E319" i="12"/>
  <c r="D319" i="12"/>
  <c r="F319" i="12"/>
  <c r="O319" i="12"/>
  <c r="I319" i="12"/>
  <c r="H319" i="12"/>
  <c r="J319" i="12"/>
  <c r="K319" i="12"/>
  <c r="M319" i="12"/>
  <c r="L319" i="12"/>
  <c r="N319" i="12"/>
  <c r="C320" i="12"/>
  <c r="U318" i="12"/>
  <c r="V318" i="12" s="1"/>
  <c r="U319" i="12" l="1"/>
  <c r="V319" i="12" s="1"/>
  <c r="O320" i="12"/>
  <c r="D320" i="12"/>
  <c r="I320" i="12"/>
  <c r="C321" i="12"/>
  <c r="F320" i="12"/>
  <c r="H320" i="12"/>
  <c r="E320" i="12"/>
  <c r="G320" i="12"/>
  <c r="J320" i="12"/>
  <c r="L320" i="12"/>
  <c r="Q320" i="12"/>
  <c r="K320" i="12"/>
  <c r="N320" i="12"/>
  <c r="P320" i="12"/>
  <c r="M320" i="12"/>
  <c r="Q321" i="12" l="1"/>
  <c r="P321" i="12"/>
  <c r="K321" i="12"/>
  <c r="E321" i="12"/>
  <c r="D321" i="12"/>
  <c r="F321" i="12"/>
  <c r="G321" i="12"/>
  <c r="I321" i="12"/>
  <c r="H321" i="12"/>
  <c r="J321" i="12"/>
  <c r="O321" i="12"/>
  <c r="M321" i="12"/>
  <c r="L321" i="12"/>
  <c r="N321" i="12"/>
  <c r="C322" i="12"/>
  <c r="U320" i="12"/>
  <c r="V320" i="12" s="1"/>
  <c r="U321" i="12" l="1"/>
  <c r="V321" i="12" s="1"/>
  <c r="G322" i="12"/>
  <c r="J322" i="12"/>
  <c r="L322" i="12"/>
  <c r="E322" i="12"/>
  <c r="K322" i="12"/>
  <c r="N322" i="12"/>
  <c r="P322" i="12"/>
  <c r="Q322" i="12"/>
  <c r="O322" i="12"/>
  <c r="D322" i="12"/>
  <c r="M322" i="12"/>
  <c r="C323" i="12"/>
  <c r="F322" i="12"/>
  <c r="H322" i="12"/>
  <c r="I322" i="12"/>
  <c r="U322" i="12" l="1"/>
  <c r="V322" i="12" s="1"/>
  <c r="I323" i="12"/>
  <c r="H323" i="12"/>
  <c r="J323" i="12"/>
  <c r="G323" i="12"/>
  <c r="M323" i="12"/>
  <c r="L323" i="12"/>
  <c r="N323" i="12"/>
  <c r="C324" i="12"/>
  <c r="Q323" i="12"/>
  <c r="P323" i="12"/>
  <c r="O323" i="12"/>
  <c r="E323" i="12"/>
  <c r="D323" i="12"/>
  <c r="F323" i="12"/>
  <c r="K323" i="12"/>
  <c r="U323" i="12" l="1"/>
  <c r="V323" i="12" s="1"/>
  <c r="O324" i="12"/>
  <c r="D324" i="12"/>
  <c r="Q324" i="12"/>
  <c r="C325" i="12"/>
  <c r="F324" i="12"/>
  <c r="H324" i="12"/>
  <c r="M324" i="12"/>
  <c r="G324" i="12"/>
  <c r="J324" i="12"/>
  <c r="L324" i="12"/>
  <c r="I324" i="12"/>
  <c r="K324" i="12"/>
  <c r="N324" i="12"/>
  <c r="P324" i="12"/>
  <c r="E324" i="12"/>
  <c r="U324" i="12" l="1"/>
  <c r="V324" i="12" s="1"/>
  <c r="I325" i="12"/>
  <c r="H325" i="12"/>
  <c r="J325" i="12"/>
  <c r="G325" i="12"/>
  <c r="M325" i="12"/>
  <c r="L325" i="12"/>
  <c r="N325" i="12"/>
  <c r="C326" i="12"/>
  <c r="Q325" i="12"/>
  <c r="P325" i="12"/>
  <c r="O325" i="12"/>
  <c r="E325" i="12"/>
  <c r="D325" i="12"/>
  <c r="F325" i="12"/>
  <c r="K325" i="12"/>
  <c r="U325" i="12" l="1"/>
  <c r="V325" i="12" s="1"/>
  <c r="G326" i="12"/>
  <c r="J326" i="12"/>
  <c r="L326" i="12"/>
  <c r="M326" i="12"/>
  <c r="K326" i="12"/>
  <c r="N326" i="12"/>
  <c r="P326" i="12"/>
  <c r="I326" i="12"/>
  <c r="O326" i="12"/>
  <c r="D326" i="12"/>
  <c r="E326" i="12"/>
  <c r="C327" i="12"/>
  <c r="F326" i="12"/>
  <c r="H326" i="12"/>
  <c r="Q326" i="12"/>
  <c r="U326" i="12" l="1"/>
  <c r="V326" i="12" s="1"/>
  <c r="I327" i="12"/>
  <c r="H327" i="12"/>
  <c r="J327" i="12"/>
  <c r="K327" i="12"/>
  <c r="M327" i="12"/>
  <c r="L327" i="12"/>
  <c r="N327" i="12"/>
  <c r="C328" i="12"/>
  <c r="Q327" i="12"/>
  <c r="P327" i="12"/>
  <c r="G327" i="12"/>
  <c r="E327" i="12"/>
  <c r="D327" i="12"/>
  <c r="F327" i="12"/>
  <c r="O327" i="12"/>
  <c r="U327" i="12" l="1"/>
  <c r="V327" i="12" s="1"/>
  <c r="O328" i="12"/>
  <c r="D328" i="12"/>
  <c r="I328" i="12"/>
  <c r="C329" i="12"/>
  <c r="F328" i="12"/>
  <c r="H328" i="12"/>
  <c r="E328" i="12"/>
  <c r="G328" i="12"/>
  <c r="J328" i="12"/>
  <c r="L328" i="12"/>
  <c r="Q328" i="12"/>
  <c r="K328" i="12"/>
  <c r="N328" i="12"/>
  <c r="P328" i="12"/>
  <c r="M328" i="12"/>
  <c r="Q329" i="12" l="1"/>
  <c r="P329" i="12"/>
  <c r="K329" i="12"/>
  <c r="E329" i="12"/>
  <c r="D329" i="12"/>
  <c r="F329" i="12"/>
  <c r="G329" i="12"/>
  <c r="I329" i="12"/>
  <c r="H329" i="12"/>
  <c r="J329" i="12"/>
  <c r="O329" i="12"/>
  <c r="M329" i="12"/>
  <c r="L329" i="12"/>
  <c r="N329" i="12"/>
  <c r="C330" i="12"/>
  <c r="U328" i="12"/>
  <c r="V328" i="12" s="1"/>
  <c r="G330" i="12" l="1"/>
  <c r="J330" i="12"/>
  <c r="L330" i="12"/>
  <c r="E330" i="12"/>
  <c r="K330" i="12"/>
  <c r="N330" i="12"/>
  <c r="P330" i="12"/>
  <c r="Q330" i="12"/>
  <c r="O330" i="12"/>
  <c r="D330" i="12"/>
  <c r="M330" i="12"/>
  <c r="C331" i="12"/>
  <c r="F330" i="12"/>
  <c r="H330" i="12"/>
  <c r="I330" i="12"/>
  <c r="U329" i="12"/>
  <c r="V329" i="12" s="1"/>
  <c r="I331" i="12" l="1"/>
  <c r="H331" i="12"/>
  <c r="J331" i="12"/>
  <c r="G331" i="12"/>
  <c r="M331" i="12"/>
  <c r="L331" i="12"/>
  <c r="N331" i="12"/>
  <c r="C332" i="12"/>
  <c r="Q331" i="12"/>
  <c r="P331" i="12"/>
  <c r="O331" i="12"/>
  <c r="E331" i="12"/>
  <c r="D331" i="12"/>
  <c r="F331" i="12"/>
  <c r="K331" i="12"/>
  <c r="U330" i="12"/>
  <c r="V330" i="12" s="1"/>
  <c r="G332" i="12" l="1"/>
  <c r="J332" i="12"/>
  <c r="L332" i="12"/>
  <c r="I332" i="12"/>
  <c r="K332" i="12"/>
  <c r="N332" i="12"/>
  <c r="P332" i="12"/>
  <c r="E332" i="12"/>
  <c r="O332" i="12"/>
  <c r="D332" i="12"/>
  <c r="Q332" i="12"/>
  <c r="C333" i="12"/>
  <c r="F332" i="12"/>
  <c r="H332" i="12"/>
  <c r="M332" i="12"/>
  <c r="U331" i="12"/>
  <c r="V331" i="12" s="1"/>
  <c r="Q333" i="12" l="1"/>
  <c r="P333" i="12"/>
  <c r="O333" i="12"/>
  <c r="E333" i="12"/>
  <c r="D333" i="12"/>
  <c r="F333" i="12"/>
  <c r="K333" i="12"/>
  <c r="I333" i="12"/>
  <c r="H333" i="12"/>
  <c r="J333" i="12"/>
  <c r="G333" i="12"/>
  <c r="M333" i="12"/>
  <c r="L333" i="12"/>
  <c r="N333" i="12"/>
  <c r="C334" i="12"/>
  <c r="U332" i="12"/>
  <c r="V332" i="12" s="1"/>
  <c r="G334" i="12" l="1"/>
  <c r="J334" i="12"/>
  <c r="L334" i="12"/>
  <c r="M334" i="12"/>
  <c r="K334" i="12"/>
  <c r="N334" i="12"/>
  <c r="P334" i="12"/>
  <c r="I334" i="12"/>
  <c r="O334" i="12"/>
  <c r="D334" i="12"/>
  <c r="E334" i="12"/>
  <c r="C335" i="12"/>
  <c r="F334" i="12"/>
  <c r="H334" i="12"/>
  <c r="Q334" i="12"/>
  <c r="U333" i="12"/>
  <c r="V333" i="12" s="1"/>
  <c r="I335" i="12" l="1"/>
  <c r="H335" i="12"/>
  <c r="J335" i="12"/>
  <c r="K335" i="12"/>
  <c r="M335" i="12"/>
  <c r="L335" i="12"/>
  <c r="N335" i="12"/>
  <c r="C336" i="12"/>
  <c r="Q335" i="12"/>
  <c r="P335" i="12"/>
  <c r="G335" i="12"/>
  <c r="E335" i="12"/>
  <c r="D335" i="12"/>
  <c r="F335" i="12"/>
  <c r="O335" i="12"/>
  <c r="U334" i="12"/>
  <c r="V334" i="12" s="1"/>
  <c r="G336" i="12" l="1"/>
  <c r="J336" i="12"/>
  <c r="L336" i="12"/>
  <c r="Q336" i="12"/>
  <c r="K336" i="12"/>
  <c r="N336" i="12"/>
  <c r="P336" i="12"/>
  <c r="M336" i="12"/>
  <c r="O336" i="12"/>
  <c r="D336" i="12"/>
  <c r="I336" i="12"/>
  <c r="C337" i="12"/>
  <c r="F336" i="12"/>
  <c r="H336" i="12"/>
  <c r="E336" i="12"/>
  <c r="U335" i="12"/>
  <c r="V335" i="12" s="1"/>
  <c r="Q337" i="12" l="1"/>
  <c r="P337" i="12"/>
  <c r="K337" i="12"/>
  <c r="E337" i="12"/>
  <c r="D337" i="12"/>
  <c r="F337" i="12"/>
  <c r="G337" i="12"/>
  <c r="I337" i="12"/>
  <c r="H337" i="12"/>
  <c r="J337" i="12"/>
  <c r="O337" i="12"/>
  <c r="M337" i="12"/>
  <c r="L337" i="12"/>
  <c r="N337" i="12"/>
  <c r="C338" i="12"/>
  <c r="U336" i="12"/>
  <c r="V336" i="12" s="1"/>
  <c r="G338" i="12" l="1"/>
  <c r="J338" i="12"/>
  <c r="L338" i="12"/>
  <c r="E338" i="12"/>
  <c r="K338" i="12"/>
  <c r="N338" i="12"/>
  <c r="P338" i="12"/>
  <c r="Q338" i="12"/>
  <c r="O338" i="12"/>
  <c r="D338" i="12"/>
  <c r="M338" i="12"/>
  <c r="C339" i="12"/>
  <c r="F338" i="12"/>
  <c r="H338" i="12"/>
  <c r="I338" i="12"/>
  <c r="U337" i="12"/>
  <c r="V337" i="12" s="1"/>
  <c r="I339" i="12" l="1"/>
  <c r="M339" i="12"/>
  <c r="L339" i="12"/>
  <c r="N339" i="12"/>
  <c r="C340" i="12"/>
  <c r="Q339" i="12"/>
  <c r="E339" i="12"/>
  <c r="D339" i="12"/>
  <c r="F339" i="12"/>
  <c r="K339" i="12"/>
  <c r="J339" i="12"/>
  <c r="O339" i="12"/>
  <c r="H339" i="12"/>
  <c r="G339" i="12"/>
  <c r="P339" i="12"/>
  <c r="U338" i="12"/>
  <c r="V338" i="12" s="1"/>
  <c r="U339" i="12" l="1"/>
  <c r="V339" i="12" s="1"/>
  <c r="N340" i="12"/>
  <c r="P340" i="12"/>
  <c r="Q340" i="12"/>
  <c r="F340" i="12"/>
  <c r="H340" i="12"/>
  <c r="K340" i="12"/>
  <c r="O340" i="12"/>
  <c r="L340" i="12"/>
  <c r="C341" i="12"/>
  <c r="G340" i="12"/>
  <c r="M340" i="12"/>
  <c r="J340" i="12"/>
  <c r="I340" i="12"/>
  <c r="D340" i="12"/>
  <c r="E340" i="12"/>
  <c r="U340" i="12" l="1"/>
  <c r="V340" i="12" s="1"/>
  <c r="D341" i="12"/>
  <c r="F341" i="12"/>
  <c r="O341" i="12"/>
  <c r="I341" i="12"/>
  <c r="L341" i="12"/>
  <c r="N341" i="12"/>
  <c r="M341" i="12"/>
  <c r="C342" i="12"/>
  <c r="G341" i="12"/>
  <c r="H341" i="12"/>
  <c r="E341" i="12"/>
  <c r="P341" i="12"/>
  <c r="K341" i="12"/>
  <c r="J341" i="12"/>
  <c r="Q341" i="12"/>
  <c r="J342" i="12" l="1"/>
  <c r="L342" i="12"/>
  <c r="G342" i="12"/>
  <c r="K342" i="12"/>
  <c r="D342" i="12"/>
  <c r="I342" i="12"/>
  <c r="E342" i="12"/>
  <c r="H342" i="12"/>
  <c r="M342" i="12"/>
  <c r="P342" i="12"/>
  <c r="C343" i="12"/>
  <c r="F342" i="12"/>
  <c r="Q342" i="12"/>
  <c r="N342" i="12"/>
  <c r="O342" i="12"/>
  <c r="U341" i="12"/>
  <c r="V341" i="12" s="1"/>
  <c r="D343" i="12" l="1"/>
  <c r="F343" i="12"/>
  <c r="I343" i="12"/>
  <c r="E343" i="12"/>
  <c r="L343" i="12"/>
  <c r="N343" i="12"/>
  <c r="G343" i="12"/>
  <c r="C344" i="12"/>
  <c r="P343" i="12"/>
  <c r="O343" i="12"/>
  <c r="J343" i="12"/>
  <c r="M343" i="12"/>
  <c r="K343" i="12"/>
  <c r="H343" i="12"/>
  <c r="Q343" i="12"/>
  <c r="U342" i="12"/>
  <c r="V342" i="12" s="1"/>
  <c r="U343" i="12" l="1"/>
  <c r="V343" i="12" s="1"/>
  <c r="D344" i="12"/>
  <c r="E344" i="12"/>
  <c r="Q344" i="12"/>
  <c r="J344" i="12"/>
  <c r="L344" i="12"/>
  <c r="K344" i="12"/>
  <c r="O344" i="12"/>
  <c r="N344" i="12"/>
  <c r="I344" i="12"/>
  <c r="H344" i="12"/>
  <c r="G344" i="12"/>
  <c r="P344" i="12"/>
  <c r="C345" i="12"/>
  <c r="F344" i="12"/>
  <c r="M344" i="12"/>
  <c r="L345" i="12" l="1"/>
  <c r="N345" i="12"/>
  <c r="M345" i="12"/>
  <c r="C346" i="12"/>
  <c r="D345" i="12"/>
  <c r="F345" i="12"/>
  <c r="O345" i="12"/>
  <c r="I345" i="12"/>
  <c r="H345" i="12"/>
  <c r="E345" i="12"/>
  <c r="P345" i="12"/>
  <c r="K345" i="12"/>
  <c r="J345" i="12"/>
  <c r="Q345" i="12"/>
  <c r="G345" i="12"/>
  <c r="U344" i="12"/>
  <c r="V344" i="12" s="1"/>
  <c r="D346" i="12" l="1"/>
  <c r="I346" i="12"/>
  <c r="E346" i="12"/>
  <c r="J346" i="12"/>
  <c r="L346" i="12"/>
  <c r="G346" i="12"/>
  <c r="K346" i="12"/>
  <c r="N346" i="12"/>
  <c r="O346" i="12"/>
  <c r="H346" i="12"/>
  <c r="M346" i="12"/>
  <c r="P346" i="12"/>
  <c r="C347" i="12"/>
  <c r="F346" i="12"/>
  <c r="Q346" i="12"/>
  <c r="U345" i="12"/>
  <c r="V345" i="12" s="1"/>
  <c r="L347" i="12" l="1"/>
  <c r="N347" i="12"/>
  <c r="G347" i="12"/>
  <c r="C348" i="12"/>
  <c r="D347" i="12"/>
  <c r="F347" i="12"/>
  <c r="I347" i="12"/>
  <c r="E347" i="12"/>
  <c r="H347" i="12"/>
  <c r="Q347" i="12"/>
  <c r="P347" i="12"/>
  <c r="O347" i="12"/>
  <c r="J347" i="12"/>
  <c r="M347" i="12"/>
  <c r="K347" i="12"/>
  <c r="U346" i="12"/>
  <c r="V346" i="12" s="1"/>
  <c r="U347" i="12" l="1"/>
  <c r="V347" i="12" s="1"/>
  <c r="D348" i="12"/>
  <c r="E348" i="12"/>
  <c r="Q348" i="12"/>
  <c r="J348" i="12"/>
  <c r="L348" i="12"/>
  <c r="K348" i="12"/>
  <c r="O348" i="12"/>
  <c r="P348" i="12"/>
  <c r="C349" i="12"/>
  <c r="F348" i="12"/>
  <c r="M348" i="12"/>
  <c r="N348" i="12"/>
  <c r="I348" i="12"/>
  <c r="H348" i="12"/>
  <c r="G348" i="12"/>
  <c r="L349" i="12" l="1"/>
  <c r="N349" i="12"/>
  <c r="M349" i="12"/>
  <c r="C350" i="12"/>
  <c r="D349" i="12"/>
  <c r="F349" i="12"/>
  <c r="O349" i="12"/>
  <c r="I349" i="12"/>
  <c r="J349" i="12"/>
  <c r="Q349" i="12"/>
  <c r="G349" i="12"/>
  <c r="H349" i="12"/>
  <c r="E349" i="12"/>
  <c r="P349" i="12"/>
  <c r="K349" i="12"/>
  <c r="U348" i="12"/>
  <c r="V348" i="12" s="1"/>
  <c r="J350" i="12" l="1"/>
  <c r="L350" i="12"/>
  <c r="G350" i="12"/>
  <c r="K350" i="12"/>
  <c r="D350" i="12"/>
  <c r="I350" i="12"/>
  <c r="E350" i="12"/>
  <c r="H350" i="12"/>
  <c r="M350" i="12"/>
  <c r="P350" i="12"/>
  <c r="C351" i="12"/>
  <c r="F350" i="12"/>
  <c r="Q350" i="12"/>
  <c r="N350" i="12"/>
  <c r="O350" i="12"/>
  <c r="U349" i="12"/>
  <c r="V349" i="12" s="1"/>
  <c r="U350" i="12" l="1"/>
  <c r="V350" i="12" s="1"/>
  <c r="L351" i="12"/>
  <c r="N351" i="12"/>
  <c r="G351" i="12"/>
  <c r="C352" i="12"/>
  <c r="D351" i="12"/>
  <c r="F351" i="12"/>
  <c r="I351" i="12"/>
  <c r="E351" i="12"/>
  <c r="J351" i="12"/>
  <c r="M351" i="12"/>
  <c r="K351" i="12"/>
  <c r="H351" i="12"/>
  <c r="Q351" i="12"/>
  <c r="P351" i="12"/>
  <c r="O351" i="12"/>
  <c r="J352" i="12" l="1"/>
  <c r="L352" i="12"/>
  <c r="K352" i="12"/>
  <c r="O352" i="12"/>
  <c r="D352" i="12"/>
  <c r="E352" i="12"/>
  <c r="Q352" i="12"/>
  <c r="H352" i="12"/>
  <c r="G352" i="12"/>
  <c r="P352" i="12"/>
  <c r="C353" i="12"/>
  <c r="F352" i="12"/>
  <c r="M352" i="12"/>
  <c r="N352" i="12"/>
  <c r="I352" i="12"/>
  <c r="U351" i="12"/>
  <c r="V351" i="12" s="1"/>
  <c r="D353" i="12" l="1"/>
  <c r="F353" i="12"/>
  <c r="O353" i="12"/>
  <c r="I353" i="12"/>
  <c r="L353" i="12"/>
  <c r="N353" i="12"/>
  <c r="M353" i="12"/>
  <c r="C354" i="12"/>
  <c r="P353" i="12"/>
  <c r="K353" i="12"/>
  <c r="J353" i="12"/>
  <c r="Q353" i="12"/>
  <c r="G353" i="12"/>
  <c r="H353" i="12"/>
  <c r="E353" i="12"/>
  <c r="U352" i="12"/>
  <c r="V352" i="12" s="1"/>
  <c r="J354" i="12" l="1"/>
  <c r="L354" i="12"/>
  <c r="G354" i="12"/>
  <c r="K354" i="12"/>
  <c r="D354" i="12"/>
  <c r="I354" i="12"/>
  <c r="E354" i="12"/>
  <c r="F354" i="12"/>
  <c r="Q354" i="12"/>
  <c r="N354" i="12"/>
  <c r="O354" i="12"/>
  <c r="H354" i="12"/>
  <c r="M354" i="12"/>
  <c r="P354" i="12"/>
  <c r="C355" i="12"/>
  <c r="U353" i="12"/>
  <c r="V353" i="12" s="1"/>
  <c r="U354" i="12" l="1"/>
  <c r="V354" i="12" s="1"/>
  <c r="D355" i="12"/>
  <c r="F355" i="12"/>
  <c r="I355" i="12"/>
  <c r="E355" i="12"/>
  <c r="L355" i="12"/>
  <c r="N355" i="12"/>
  <c r="G355" i="12"/>
  <c r="C356" i="12"/>
  <c r="K355" i="12"/>
  <c r="H355" i="12"/>
  <c r="Q355" i="12"/>
  <c r="P355" i="12"/>
  <c r="O355" i="12"/>
  <c r="J355" i="12"/>
  <c r="M355" i="12"/>
  <c r="U355" i="12" l="1"/>
  <c r="V355" i="12" s="1"/>
  <c r="D356" i="12"/>
  <c r="E356" i="12"/>
  <c r="Q356" i="12"/>
  <c r="J356" i="12"/>
  <c r="L356" i="12"/>
  <c r="K356" i="12"/>
  <c r="O356" i="12"/>
  <c r="P356" i="12"/>
  <c r="C357" i="12"/>
  <c r="F356" i="12"/>
  <c r="M356" i="12"/>
  <c r="N356" i="12"/>
  <c r="I356" i="12"/>
  <c r="H356" i="12"/>
  <c r="G356" i="12"/>
  <c r="D357" i="12" l="1"/>
  <c r="F357" i="12"/>
  <c r="O357" i="12"/>
  <c r="I357" i="12"/>
  <c r="L357" i="12"/>
  <c r="N357" i="12"/>
  <c r="M357" i="12"/>
  <c r="C358" i="12"/>
  <c r="G357" i="12"/>
  <c r="H357" i="12"/>
  <c r="E357" i="12"/>
  <c r="P357" i="12"/>
  <c r="K357" i="12"/>
  <c r="J357" i="12"/>
  <c r="Q357" i="12"/>
  <c r="U356" i="12"/>
  <c r="V356" i="12" s="1"/>
  <c r="J358" i="12" l="1"/>
  <c r="L358" i="12"/>
  <c r="G358" i="12"/>
  <c r="K358" i="12"/>
  <c r="D358" i="12"/>
  <c r="I358" i="12"/>
  <c r="E358" i="12"/>
  <c r="H358" i="12"/>
  <c r="M358" i="12"/>
  <c r="P358" i="12"/>
  <c r="C359" i="12"/>
  <c r="F358" i="12"/>
  <c r="Q358" i="12"/>
  <c r="N358" i="12"/>
  <c r="O358" i="12"/>
  <c r="U357" i="12"/>
  <c r="V357" i="12" s="1"/>
  <c r="L359" i="12" l="1"/>
  <c r="N359" i="12"/>
  <c r="G359" i="12"/>
  <c r="C360" i="12"/>
  <c r="D359" i="12"/>
  <c r="F359" i="12"/>
  <c r="I359" i="12"/>
  <c r="E359" i="12"/>
  <c r="J359" i="12"/>
  <c r="M359" i="12"/>
  <c r="K359" i="12"/>
  <c r="H359" i="12"/>
  <c r="Q359" i="12"/>
  <c r="P359" i="12"/>
  <c r="O359" i="12"/>
  <c r="U358" i="12"/>
  <c r="V358" i="12" s="1"/>
  <c r="U359" i="12" l="1"/>
  <c r="V359" i="12" s="1"/>
  <c r="D360" i="12"/>
  <c r="E360" i="12"/>
  <c r="Q360" i="12"/>
  <c r="J360" i="12"/>
  <c r="L360" i="12"/>
  <c r="K360" i="12"/>
  <c r="O360" i="12"/>
  <c r="N360" i="12"/>
  <c r="I360" i="12"/>
  <c r="H360" i="12"/>
  <c r="G360" i="12"/>
  <c r="P360" i="12"/>
  <c r="C361" i="12"/>
  <c r="F360" i="12"/>
  <c r="M360" i="12"/>
  <c r="D361" i="12" l="1"/>
  <c r="F361" i="12"/>
  <c r="O361" i="12"/>
  <c r="I361" i="12"/>
  <c r="L361" i="12"/>
  <c r="N361" i="12"/>
  <c r="M361" i="12"/>
  <c r="C362" i="12"/>
  <c r="P361" i="12"/>
  <c r="K361" i="12"/>
  <c r="J361" i="12"/>
  <c r="Q361" i="12"/>
  <c r="G361" i="12"/>
  <c r="H361" i="12"/>
  <c r="E361" i="12"/>
  <c r="U360" i="12"/>
  <c r="V360" i="12" s="1"/>
  <c r="J362" i="12" l="1"/>
  <c r="L362" i="12"/>
  <c r="G362" i="12"/>
  <c r="K362" i="12"/>
  <c r="D362" i="12"/>
  <c r="I362" i="12"/>
  <c r="E362" i="12"/>
  <c r="F362" i="12"/>
  <c r="Q362" i="12"/>
  <c r="N362" i="12"/>
  <c r="O362" i="12"/>
  <c r="H362" i="12"/>
  <c r="M362" i="12"/>
  <c r="P362" i="12"/>
  <c r="C363" i="12"/>
  <c r="U361" i="12"/>
  <c r="V361" i="12" s="1"/>
  <c r="U362" i="12" l="1"/>
  <c r="V362" i="12" s="1"/>
  <c r="D363" i="12"/>
  <c r="F363" i="12"/>
  <c r="I363" i="12"/>
  <c r="E363" i="12"/>
  <c r="L363" i="12"/>
  <c r="N363" i="12"/>
  <c r="G363" i="12"/>
  <c r="C364" i="12"/>
  <c r="K363" i="12"/>
  <c r="H363" i="12"/>
  <c r="Q363" i="12"/>
  <c r="P363" i="12"/>
  <c r="O363" i="12"/>
  <c r="J363" i="12"/>
  <c r="M363" i="12"/>
  <c r="U363" i="12" l="1"/>
  <c r="V363" i="12" s="1"/>
  <c r="D364" i="12"/>
  <c r="E364" i="12"/>
  <c r="Q364" i="12"/>
  <c r="J364" i="12"/>
  <c r="L364" i="12"/>
  <c r="K364" i="12"/>
  <c r="O364" i="12"/>
  <c r="P364" i="12"/>
  <c r="C365" i="12"/>
  <c r="F364" i="12"/>
  <c r="M364" i="12"/>
  <c r="N364" i="12"/>
  <c r="I364" i="12"/>
  <c r="H364" i="12"/>
  <c r="G364" i="12"/>
  <c r="L365" i="12" l="1"/>
  <c r="N365" i="12"/>
  <c r="M365" i="12"/>
  <c r="C366" i="12"/>
  <c r="D365" i="12"/>
  <c r="F365" i="12"/>
  <c r="O365" i="12"/>
  <c r="I365" i="12"/>
  <c r="J365" i="12"/>
  <c r="Q365" i="12"/>
  <c r="G365" i="12"/>
  <c r="H365" i="12"/>
  <c r="E365" i="12"/>
  <c r="P365" i="12"/>
  <c r="K365" i="12"/>
  <c r="U364" i="12"/>
  <c r="V364" i="12" s="1"/>
  <c r="U365" i="12" l="1"/>
  <c r="V365" i="12" s="1"/>
  <c r="J366" i="12"/>
  <c r="L366" i="12"/>
  <c r="G366" i="12"/>
  <c r="K366" i="12"/>
  <c r="D366" i="12"/>
  <c r="I366" i="12"/>
  <c r="E366" i="12"/>
  <c r="H366" i="12"/>
  <c r="M366" i="12"/>
  <c r="P366" i="12"/>
  <c r="C367" i="12"/>
  <c r="F366" i="12"/>
  <c r="Q366" i="12"/>
  <c r="N366" i="12"/>
  <c r="O366" i="12"/>
  <c r="D367" i="12" l="1"/>
  <c r="F367" i="12"/>
  <c r="I367" i="12"/>
  <c r="E367" i="12"/>
  <c r="L367" i="12"/>
  <c r="N367" i="12"/>
  <c r="G367" i="12"/>
  <c r="C368" i="12"/>
  <c r="P367" i="12"/>
  <c r="O367" i="12"/>
  <c r="J367" i="12"/>
  <c r="M367" i="12"/>
  <c r="K367" i="12"/>
  <c r="H367" i="12"/>
  <c r="Q367" i="12"/>
  <c r="U366" i="12"/>
  <c r="V366" i="12" s="1"/>
  <c r="U367" i="12" l="1"/>
  <c r="V367" i="12" s="1"/>
  <c r="J368" i="12"/>
  <c r="L368" i="12"/>
  <c r="K368" i="12"/>
  <c r="O368" i="12"/>
  <c r="D368" i="12"/>
  <c r="E368" i="12"/>
  <c r="Q368" i="12"/>
  <c r="H368" i="12"/>
  <c r="G368" i="12"/>
  <c r="P368" i="12"/>
  <c r="C369" i="12"/>
  <c r="F368" i="12"/>
  <c r="M368" i="12"/>
  <c r="N368" i="12"/>
  <c r="I368" i="12"/>
  <c r="D369" i="12" l="1"/>
  <c r="F369" i="12"/>
  <c r="O369" i="12"/>
  <c r="I369" i="12"/>
  <c r="L369" i="12"/>
  <c r="N369" i="12"/>
  <c r="M369" i="12"/>
  <c r="C370" i="12"/>
  <c r="P369" i="12"/>
  <c r="K369" i="12"/>
  <c r="J369" i="12"/>
  <c r="Q369" i="12"/>
  <c r="G369" i="12"/>
  <c r="H369" i="12"/>
  <c r="E369" i="12"/>
  <c r="U368" i="12"/>
  <c r="V368" i="12" s="1"/>
  <c r="U369" i="12" l="1"/>
  <c r="V369" i="12" s="1"/>
  <c r="J370" i="12"/>
  <c r="L370" i="12"/>
  <c r="G370" i="12"/>
  <c r="K370" i="12"/>
  <c r="D370" i="12"/>
  <c r="I370" i="12"/>
  <c r="E370" i="12"/>
  <c r="F370" i="12"/>
  <c r="Q370" i="12"/>
  <c r="N370" i="12"/>
  <c r="O370" i="12"/>
  <c r="H370" i="12"/>
  <c r="M370" i="12"/>
  <c r="P370" i="12"/>
  <c r="C371" i="12"/>
  <c r="D371" i="12" l="1"/>
  <c r="F371" i="12"/>
  <c r="I371" i="12"/>
  <c r="E371" i="12"/>
  <c r="L371" i="12"/>
  <c r="N371" i="12"/>
  <c r="G371" i="12"/>
  <c r="C372" i="12"/>
  <c r="K371" i="12"/>
  <c r="H371" i="12"/>
  <c r="Q371" i="12"/>
  <c r="P371" i="12"/>
  <c r="O371" i="12"/>
  <c r="J371" i="12"/>
  <c r="M371" i="12"/>
  <c r="U370" i="12"/>
  <c r="V370" i="12" s="1"/>
  <c r="U371" i="12" l="1"/>
  <c r="V371" i="12" s="1"/>
  <c r="J372" i="12"/>
  <c r="L372" i="12"/>
  <c r="K372" i="12"/>
  <c r="O372" i="12"/>
  <c r="D372" i="12"/>
  <c r="E372" i="12"/>
  <c r="Q372" i="12"/>
  <c r="F372" i="12"/>
  <c r="M372" i="12"/>
  <c r="N372" i="12"/>
  <c r="I372" i="12"/>
  <c r="H372" i="12"/>
  <c r="G372" i="12"/>
  <c r="P372" i="12"/>
  <c r="C373" i="12"/>
  <c r="D373" i="12" l="1"/>
  <c r="F373" i="12"/>
  <c r="O373" i="12"/>
  <c r="I373" i="12"/>
  <c r="L373" i="12"/>
  <c r="N373" i="12"/>
  <c r="M373" i="12"/>
  <c r="C374" i="12"/>
  <c r="G373" i="12"/>
  <c r="H373" i="12"/>
  <c r="E373" i="12"/>
  <c r="P373" i="12"/>
  <c r="K373" i="12"/>
  <c r="J373" i="12"/>
  <c r="Q373" i="12"/>
  <c r="U372" i="12"/>
  <c r="V372" i="12" s="1"/>
  <c r="U373" i="12" l="1"/>
  <c r="V373" i="12" s="1"/>
  <c r="J374" i="12"/>
  <c r="D374" i="12"/>
  <c r="H374" i="12"/>
  <c r="Q374" i="12"/>
  <c r="M374" i="12"/>
  <c r="L374" i="12"/>
  <c r="G374" i="12"/>
  <c r="K374" i="12"/>
  <c r="F374" i="12"/>
  <c r="P374" i="12"/>
  <c r="O374" i="12"/>
  <c r="C375" i="12"/>
  <c r="N374" i="12"/>
  <c r="I374" i="12"/>
  <c r="E374" i="12"/>
  <c r="H375" i="12" l="1"/>
  <c r="J375" i="12"/>
  <c r="Q375" i="12"/>
  <c r="M375" i="12"/>
  <c r="L375" i="12"/>
  <c r="N375" i="12"/>
  <c r="G375" i="12"/>
  <c r="C376" i="12"/>
  <c r="P375" i="12"/>
  <c r="K375" i="12"/>
  <c r="O375" i="12"/>
  <c r="D375" i="12"/>
  <c r="F375" i="12"/>
  <c r="I375" i="12"/>
  <c r="E375" i="12"/>
  <c r="U374" i="12"/>
  <c r="V374" i="12" s="1"/>
  <c r="U375" i="12" l="1"/>
  <c r="V375" i="12" s="1"/>
  <c r="F376" i="12"/>
  <c r="H376" i="12"/>
  <c r="M376" i="12"/>
  <c r="G376" i="12"/>
  <c r="J376" i="12"/>
  <c r="L376" i="12"/>
  <c r="K376" i="12"/>
  <c r="O376" i="12"/>
  <c r="N376" i="12"/>
  <c r="P376" i="12"/>
  <c r="I376" i="12"/>
  <c r="C377" i="12"/>
  <c r="D376" i="12"/>
  <c r="E376" i="12"/>
  <c r="Q376" i="12"/>
  <c r="P377" i="12" l="1"/>
  <c r="G377" i="12"/>
  <c r="K377" i="12"/>
  <c r="D377" i="12"/>
  <c r="F377" i="12"/>
  <c r="O377" i="12"/>
  <c r="I377" i="12"/>
  <c r="H377" i="12"/>
  <c r="J377" i="12"/>
  <c r="E377" i="12"/>
  <c r="Q377" i="12"/>
  <c r="L377" i="12"/>
  <c r="N377" i="12"/>
  <c r="M377" i="12"/>
  <c r="C378" i="12"/>
  <c r="U376" i="12"/>
  <c r="V376" i="12" s="1"/>
  <c r="U377" i="12" l="1"/>
  <c r="V377" i="12" s="1"/>
  <c r="F378" i="12"/>
  <c r="H378" i="12"/>
  <c r="Q378" i="12"/>
  <c r="M378" i="12"/>
  <c r="J378" i="12"/>
  <c r="L378" i="12"/>
  <c r="G378" i="12"/>
  <c r="K378" i="12"/>
  <c r="N378" i="12"/>
  <c r="P378" i="12"/>
  <c r="O378" i="12"/>
  <c r="C379" i="12"/>
  <c r="D378" i="12"/>
  <c r="I378" i="12"/>
  <c r="E378" i="12"/>
  <c r="P379" i="12" l="1"/>
  <c r="K379" i="12"/>
  <c r="O379" i="12"/>
  <c r="D379" i="12"/>
  <c r="F379" i="12"/>
  <c r="I379" i="12"/>
  <c r="E379" i="12"/>
  <c r="H379" i="12"/>
  <c r="J379" i="12"/>
  <c r="Q379" i="12"/>
  <c r="M379" i="12"/>
  <c r="L379" i="12"/>
  <c r="N379" i="12"/>
  <c r="G379" i="12"/>
  <c r="C380" i="12"/>
  <c r="U378" i="12"/>
  <c r="V378" i="12" s="1"/>
  <c r="U379" i="12" l="1"/>
  <c r="V379" i="12" s="1"/>
  <c r="N380" i="12"/>
  <c r="P380" i="12"/>
  <c r="I380" i="12"/>
  <c r="C381" i="12"/>
  <c r="D380" i="12"/>
  <c r="E380" i="12"/>
  <c r="Q380" i="12"/>
  <c r="F380" i="12"/>
  <c r="H380" i="12"/>
  <c r="M380" i="12"/>
  <c r="G380" i="12"/>
  <c r="J380" i="12"/>
  <c r="L380" i="12"/>
  <c r="K380" i="12"/>
  <c r="O380" i="12"/>
  <c r="P381" i="12" l="1"/>
  <c r="G381" i="12"/>
  <c r="K381" i="12"/>
  <c r="D381" i="12"/>
  <c r="F381" i="12"/>
  <c r="O381" i="12"/>
  <c r="I381" i="12"/>
  <c r="H381" i="12"/>
  <c r="J381" i="12"/>
  <c r="E381" i="12"/>
  <c r="Q381" i="12"/>
  <c r="L381" i="12"/>
  <c r="N381" i="12"/>
  <c r="M381" i="12"/>
  <c r="C382" i="12"/>
  <c r="U380" i="12"/>
  <c r="V380" i="12" s="1"/>
  <c r="U381" i="12" l="1"/>
  <c r="V381" i="12" s="1"/>
  <c r="N382" i="12"/>
  <c r="P382" i="12"/>
  <c r="O382" i="12"/>
  <c r="C383" i="12"/>
  <c r="D382" i="12"/>
  <c r="I382" i="12"/>
  <c r="E382" i="12"/>
  <c r="F382" i="12"/>
  <c r="H382" i="12"/>
  <c r="Q382" i="12"/>
  <c r="M382" i="12"/>
  <c r="J382" i="12"/>
  <c r="L382" i="12"/>
  <c r="G382" i="12"/>
  <c r="K382" i="12"/>
  <c r="H383" i="12" l="1"/>
  <c r="J383" i="12"/>
  <c r="Q383" i="12"/>
  <c r="M383" i="12"/>
  <c r="L383" i="12"/>
  <c r="N383" i="12"/>
  <c r="G383" i="12"/>
  <c r="C384" i="12"/>
  <c r="P383" i="12"/>
  <c r="K383" i="12"/>
  <c r="O383" i="12"/>
  <c r="D383" i="12"/>
  <c r="F383" i="12"/>
  <c r="I383" i="12"/>
  <c r="E383" i="12"/>
  <c r="U382" i="12"/>
  <c r="V382" i="12" s="1"/>
  <c r="U383" i="12" l="1"/>
  <c r="V383" i="12" s="1"/>
  <c r="N384" i="12"/>
  <c r="P384" i="12"/>
  <c r="I384" i="12"/>
  <c r="C385" i="12"/>
  <c r="D384" i="12"/>
  <c r="E384" i="12"/>
  <c r="Q384" i="12"/>
  <c r="F384" i="12"/>
  <c r="H384" i="12"/>
  <c r="M384" i="12"/>
  <c r="G384" i="12"/>
  <c r="J384" i="12"/>
  <c r="L384" i="12"/>
  <c r="K384" i="12"/>
  <c r="O384" i="12"/>
  <c r="H385" i="12" l="1"/>
  <c r="J385" i="12"/>
  <c r="E385" i="12"/>
  <c r="Q385" i="12"/>
  <c r="L385" i="12"/>
  <c r="N385" i="12"/>
  <c r="M385" i="12"/>
  <c r="C386" i="12"/>
  <c r="P385" i="12"/>
  <c r="G385" i="12"/>
  <c r="K385" i="12"/>
  <c r="D385" i="12"/>
  <c r="F385" i="12"/>
  <c r="O385" i="12"/>
  <c r="I385" i="12"/>
  <c r="U384" i="12"/>
  <c r="V384" i="12" s="1"/>
  <c r="U385" i="12" l="1"/>
  <c r="V385" i="12" s="1"/>
  <c r="F386" i="12"/>
  <c r="H386" i="12"/>
  <c r="Q386" i="12"/>
  <c r="M386" i="12"/>
  <c r="J386" i="12"/>
  <c r="L386" i="12"/>
  <c r="G386" i="12"/>
  <c r="K386" i="12"/>
  <c r="N386" i="12"/>
  <c r="P386" i="12"/>
  <c r="O386" i="12"/>
  <c r="C387" i="12"/>
  <c r="D386" i="12"/>
  <c r="I386" i="12"/>
  <c r="E386" i="12"/>
  <c r="P387" i="12" l="1"/>
  <c r="K387" i="12"/>
  <c r="O387" i="12"/>
  <c r="D387" i="12"/>
  <c r="F387" i="12"/>
  <c r="I387" i="12"/>
  <c r="E387" i="12"/>
  <c r="H387" i="12"/>
  <c r="J387" i="12"/>
  <c r="Q387" i="12"/>
  <c r="M387" i="12"/>
  <c r="L387" i="12"/>
  <c r="N387" i="12"/>
  <c r="G387" i="12"/>
  <c r="C388" i="12"/>
  <c r="U386" i="12"/>
  <c r="V386" i="12" s="1"/>
  <c r="U387" i="12" l="1"/>
  <c r="V387" i="12" s="1"/>
  <c r="N388" i="12"/>
  <c r="P388" i="12"/>
  <c r="I388" i="12"/>
  <c r="C389" i="12"/>
  <c r="D388" i="12"/>
  <c r="E388" i="12"/>
  <c r="Q388" i="12"/>
  <c r="F388" i="12"/>
  <c r="H388" i="12"/>
  <c r="M388" i="12"/>
  <c r="G388" i="12"/>
  <c r="J388" i="12"/>
  <c r="L388" i="12"/>
  <c r="K388" i="12"/>
  <c r="O388" i="12"/>
  <c r="U388" i="12" l="1"/>
  <c r="V388" i="12" s="1"/>
  <c r="P389" i="12"/>
  <c r="G389" i="12"/>
  <c r="K389" i="12"/>
  <c r="D389" i="12"/>
  <c r="F389" i="12"/>
  <c r="O389" i="12"/>
  <c r="I389" i="12"/>
  <c r="H389" i="12"/>
  <c r="J389" i="12"/>
  <c r="E389" i="12"/>
  <c r="Q389" i="12"/>
  <c r="L389" i="12"/>
  <c r="N389" i="12"/>
  <c r="M389" i="12"/>
  <c r="C390" i="12"/>
  <c r="F390" i="12" l="1"/>
  <c r="H390" i="12"/>
  <c r="M390" i="12"/>
  <c r="G390" i="12"/>
  <c r="J390" i="12"/>
  <c r="L390" i="12"/>
  <c r="K390" i="12"/>
  <c r="Q390" i="12"/>
  <c r="N390" i="12"/>
  <c r="P390" i="12"/>
  <c r="O390" i="12"/>
  <c r="C391" i="12"/>
  <c r="D390" i="12"/>
  <c r="E390" i="12"/>
  <c r="I390" i="12"/>
  <c r="U389" i="12"/>
  <c r="V389" i="12" s="1"/>
  <c r="P391" i="12" l="1"/>
  <c r="G391" i="12"/>
  <c r="Q391" i="12"/>
  <c r="D391" i="12"/>
  <c r="F391" i="12"/>
  <c r="O391" i="12"/>
  <c r="K391" i="12"/>
  <c r="H391" i="12"/>
  <c r="J391" i="12"/>
  <c r="E391" i="12"/>
  <c r="I391" i="12"/>
  <c r="L391" i="12"/>
  <c r="N391" i="12"/>
  <c r="M391" i="12"/>
  <c r="C392" i="12"/>
  <c r="U390" i="12"/>
  <c r="V390" i="12" s="1"/>
  <c r="U391" i="12" l="1"/>
  <c r="V391" i="12" s="1"/>
  <c r="N392" i="12"/>
  <c r="P392" i="12"/>
  <c r="O392" i="12"/>
  <c r="E392" i="12"/>
  <c r="D392" i="12"/>
  <c r="I392" i="12"/>
  <c r="M392" i="12"/>
  <c r="F392" i="12"/>
  <c r="H392" i="12"/>
  <c r="Q392" i="12"/>
  <c r="C393" i="12"/>
  <c r="J392" i="12"/>
  <c r="L392" i="12"/>
  <c r="G392" i="12"/>
  <c r="K392" i="12"/>
  <c r="H393" i="12" l="1"/>
  <c r="J393" i="12"/>
  <c r="Q393" i="12"/>
  <c r="M393" i="12"/>
  <c r="L393" i="12"/>
  <c r="N393" i="12"/>
  <c r="E393" i="12"/>
  <c r="G393" i="12"/>
  <c r="P393" i="12"/>
  <c r="K393" i="12"/>
  <c r="C394" i="12"/>
  <c r="D393" i="12"/>
  <c r="F393" i="12"/>
  <c r="I393" i="12"/>
  <c r="O393" i="12"/>
  <c r="U392" i="12"/>
  <c r="V392" i="12" s="1"/>
  <c r="U393" i="12" l="1"/>
  <c r="V393" i="12" s="1"/>
  <c r="F394" i="12"/>
  <c r="H394" i="12"/>
  <c r="M394" i="12"/>
  <c r="O394" i="12"/>
  <c r="J394" i="12"/>
  <c r="L394" i="12"/>
  <c r="K394" i="12"/>
  <c r="I394" i="12"/>
  <c r="N394" i="12"/>
  <c r="P394" i="12"/>
  <c r="G394" i="12"/>
  <c r="C395" i="12"/>
  <c r="D394" i="12"/>
  <c r="E394" i="12"/>
  <c r="Q394" i="12"/>
  <c r="H395" i="12" l="1"/>
  <c r="J395" i="12"/>
  <c r="E395" i="12"/>
  <c r="C396" i="12"/>
  <c r="L395" i="12"/>
  <c r="N395" i="12"/>
  <c r="M395" i="12"/>
  <c r="K395" i="12"/>
  <c r="P395" i="12"/>
  <c r="G395" i="12"/>
  <c r="I395" i="12"/>
  <c r="D395" i="12"/>
  <c r="F395" i="12"/>
  <c r="O395" i="12"/>
  <c r="Q395" i="12"/>
  <c r="U394" i="12"/>
  <c r="V394" i="12" s="1"/>
  <c r="U395" i="12" l="1"/>
  <c r="V395" i="12" s="1"/>
  <c r="N396" i="12"/>
  <c r="P396" i="12"/>
  <c r="O396" i="12"/>
  <c r="M396" i="12"/>
  <c r="D396" i="12"/>
  <c r="I396" i="12"/>
  <c r="K396" i="12"/>
  <c r="F396" i="12"/>
  <c r="H396" i="12"/>
  <c r="Q396" i="12"/>
  <c r="E396" i="12"/>
  <c r="J396" i="12"/>
  <c r="L396" i="12"/>
  <c r="G396" i="12"/>
  <c r="C397" i="12"/>
  <c r="F397" i="12" l="1"/>
  <c r="H397" i="12"/>
  <c r="C398" i="12"/>
  <c r="N397" i="12"/>
  <c r="I397" i="12"/>
  <c r="L397" i="12"/>
  <c r="G397" i="12"/>
  <c r="K397" i="12"/>
  <c r="M397" i="12"/>
  <c r="P397" i="12"/>
  <c r="O397" i="12"/>
  <c r="D397" i="12"/>
  <c r="Q397" i="12"/>
  <c r="J397" i="12"/>
  <c r="E397" i="12"/>
  <c r="U396" i="12"/>
  <c r="V396" i="12" s="1"/>
  <c r="U397" i="12" l="1"/>
  <c r="V397" i="12" s="1"/>
  <c r="G398" i="12"/>
  <c r="J398" i="12"/>
  <c r="I398" i="12"/>
  <c r="E398" i="12"/>
  <c r="K398" i="12"/>
  <c r="N398" i="12"/>
  <c r="Q398" i="12"/>
  <c r="M398" i="12"/>
  <c r="O398" i="12"/>
  <c r="D398" i="12"/>
  <c r="H398" i="12"/>
  <c r="C399" i="12"/>
  <c r="F398" i="12"/>
  <c r="L398" i="12"/>
  <c r="P398" i="12"/>
  <c r="U398" i="12" l="1"/>
  <c r="V398" i="12" s="1"/>
  <c r="I399" i="12"/>
  <c r="H399" i="12"/>
  <c r="N399" i="12"/>
  <c r="G399" i="12"/>
  <c r="M399" i="12"/>
  <c r="L399" i="12"/>
  <c r="K399" i="12"/>
  <c r="O399" i="12"/>
  <c r="Q399" i="12"/>
  <c r="P399" i="12"/>
  <c r="J399" i="12"/>
  <c r="E399" i="12"/>
  <c r="D399" i="12"/>
  <c r="F399" i="12"/>
  <c r="C400" i="12"/>
  <c r="G400" i="12" l="1"/>
  <c r="J400" i="12"/>
  <c r="E400" i="12"/>
  <c r="L400" i="12"/>
  <c r="K400" i="12"/>
  <c r="N400" i="12"/>
  <c r="M400" i="12"/>
  <c r="I400" i="12"/>
  <c r="O400" i="12"/>
  <c r="H400" i="12"/>
  <c r="C401" i="12"/>
  <c r="Q400" i="12"/>
  <c r="F400" i="12"/>
  <c r="P400" i="12"/>
  <c r="D400" i="12"/>
  <c r="U399" i="12"/>
  <c r="V399" i="12" s="1"/>
  <c r="U400" i="12" l="1"/>
  <c r="V400" i="12" s="1"/>
  <c r="Q401" i="12"/>
  <c r="P401" i="12"/>
  <c r="O401" i="12"/>
  <c r="E401" i="12"/>
  <c r="D401" i="12"/>
  <c r="J401" i="12"/>
  <c r="F401" i="12"/>
  <c r="I401" i="12"/>
  <c r="H401" i="12"/>
  <c r="C402" i="12"/>
  <c r="N401" i="12"/>
  <c r="M401" i="12"/>
  <c r="L401" i="12"/>
  <c r="G401" i="12"/>
  <c r="K401" i="12"/>
  <c r="G402" i="12" l="1"/>
  <c r="J402" i="12"/>
  <c r="I402" i="12"/>
  <c r="E402" i="12"/>
  <c r="K402" i="12"/>
  <c r="N402" i="12"/>
  <c r="Q402" i="12"/>
  <c r="M402" i="12"/>
  <c r="O402" i="12"/>
  <c r="D402" i="12"/>
  <c r="H402" i="12"/>
  <c r="C403" i="12"/>
  <c r="F402" i="12"/>
  <c r="L402" i="12"/>
  <c r="P402" i="12"/>
  <c r="U401" i="12"/>
  <c r="V401" i="12" s="1"/>
  <c r="I403" i="12" l="1"/>
  <c r="H403" i="12"/>
  <c r="N403" i="12"/>
  <c r="G403" i="12"/>
  <c r="M403" i="12"/>
  <c r="L403" i="12"/>
  <c r="K403" i="12"/>
  <c r="O403" i="12"/>
  <c r="Q403" i="12"/>
  <c r="P403" i="12"/>
  <c r="J403" i="12"/>
  <c r="E403" i="12"/>
  <c r="D403" i="12"/>
  <c r="F403" i="12"/>
  <c r="C404" i="12"/>
  <c r="U402" i="12"/>
  <c r="V402" i="12" s="1"/>
  <c r="U403" i="12" l="1"/>
  <c r="V403" i="12" s="1"/>
  <c r="O404" i="12"/>
  <c r="H404" i="12"/>
  <c r="C405" i="12"/>
  <c r="Q404" i="12"/>
  <c r="F404" i="12"/>
  <c r="P404" i="12"/>
  <c r="D404" i="12"/>
  <c r="G404" i="12"/>
  <c r="J404" i="12"/>
  <c r="E404" i="12"/>
  <c r="L404" i="12"/>
  <c r="K404" i="12"/>
  <c r="N404" i="12"/>
  <c r="M404" i="12"/>
  <c r="I404" i="12"/>
  <c r="U404" i="12" l="1"/>
  <c r="V404" i="12" s="1"/>
  <c r="I405" i="12"/>
  <c r="H405" i="12"/>
  <c r="C406" i="12"/>
  <c r="N405" i="12"/>
  <c r="M405" i="12"/>
  <c r="L405" i="12"/>
  <c r="G405" i="12"/>
  <c r="K405" i="12"/>
  <c r="Q405" i="12"/>
  <c r="P405" i="12"/>
  <c r="O405" i="12"/>
  <c r="E405" i="12"/>
  <c r="D405" i="12"/>
  <c r="J405" i="12"/>
  <c r="F405" i="12"/>
  <c r="U405" i="12" l="1"/>
  <c r="V405" i="12" s="1"/>
  <c r="O406" i="12"/>
  <c r="D406" i="12"/>
  <c r="H406" i="12"/>
  <c r="C407" i="12"/>
  <c r="F406" i="12"/>
  <c r="L406" i="12"/>
  <c r="P406" i="12"/>
  <c r="G406" i="12"/>
  <c r="J406" i="12"/>
  <c r="I406" i="12"/>
  <c r="E406" i="12"/>
  <c r="K406" i="12"/>
  <c r="N406" i="12"/>
  <c r="Q406" i="12"/>
  <c r="M406" i="12"/>
  <c r="I407" i="12" l="1"/>
  <c r="H407" i="12"/>
  <c r="N407" i="12"/>
  <c r="G407" i="12"/>
  <c r="M407" i="12"/>
  <c r="L407" i="12"/>
  <c r="K407" i="12"/>
  <c r="O407" i="12"/>
  <c r="Q407" i="12"/>
  <c r="P407" i="12"/>
  <c r="J407" i="12"/>
  <c r="E407" i="12"/>
  <c r="D407" i="12"/>
  <c r="F407" i="12"/>
  <c r="C408" i="12"/>
  <c r="U406" i="12"/>
  <c r="V406" i="12" s="1"/>
  <c r="U407" i="12" l="1"/>
  <c r="V407" i="12" s="1"/>
  <c r="G408" i="12"/>
  <c r="J408" i="12"/>
  <c r="E408" i="12"/>
  <c r="L408" i="12"/>
  <c r="K408" i="12"/>
  <c r="N408" i="12"/>
  <c r="M408" i="12"/>
  <c r="I408" i="12"/>
  <c r="O408" i="12"/>
  <c r="H408" i="12"/>
  <c r="C409" i="12"/>
  <c r="Q408" i="12"/>
  <c r="F408" i="12"/>
  <c r="P408" i="12"/>
  <c r="D408" i="12"/>
  <c r="U408" i="12" l="1"/>
  <c r="V408" i="12" s="1"/>
  <c r="Q409" i="12"/>
  <c r="P409" i="12"/>
  <c r="O409" i="12"/>
  <c r="E409" i="12"/>
  <c r="D409" i="12"/>
  <c r="J409" i="12"/>
  <c r="F409" i="12"/>
  <c r="I409" i="12"/>
  <c r="H409" i="12"/>
  <c r="C410" i="12"/>
  <c r="N409" i="12"/>
  <c r="M409" i="12"/>
  <c r="L409" i="12"/>
  <c r="G409" i="12"/>
  <c r="K409" i="12"/>
  <c r="G410" i="12" l="1"/>
  <c r="J410" i="12"/>
  <c r="I410" i="12"/>
  <c r="E410" i="12"/>
  <c r="K410" i="12"/>
  <c r="N410" i="12"/>
  <c r="Q410" i="12"/>
  <c r="M410" i="12"/>
  <c r="O410" i="12"/>
  <c r="D410" i="12"/>
  <c r="H410" i="12"/>
  <c r="C411" i="12"/>
  <c r="F410" i="12"/>
  <c r="L410" i="12"/>
  <c r="P410" i="12"/>
  <c r="U409" i="12"/>
  <c r="V409" i="12" s="1"/>
  <c r="I411" i="12" l="1"/>
  <c r="H411" i="12"/>
  <c r="N411" i="12"/>
  <c r="G411" i="12"/>
  <c r="M411" i="12"/>
  <c r="L411" i="12"/>
  <c r="K411" i="12"/>
  <c r="O411" i="12"/>
  <c r="Q411" i="12"/>
  <c r="P411" i="12"/>
  <c r="J411" i="12"/>
  <c r="E411" i="12"/>
  <c r="D411" i="12"/>
  <c r="F411" i="12"/>
  <c r="C412" i="12"/>
  <c r="U410" i="12"/>
  <c r="V410" i="12" s="1"/>
  <c r="O412" i="12" l="1"/>
  <c r="H412" i="12"/>
  <c r="C413" i="12"/>
  <c r="Q412" i="12"/>
  <c r="F412" i="12"/>
  <c r="P412" i="12"/>
  <c r="D412" i="12"/>
  <c r="G412" i="12"/>
  <c r="J412" i="12"/>
  <c r="E412" i="12"/>
  <c r="L412" i="12"/>
  <c r="K412" i="12"/>
  <c r="N412" i="12"/>
  <c r="M412" i="12"/>
  <c r="I412" i="12"/>
  <c r="U411" i="12"/>
  <c r="V411" i="12" s="1"/>
  <c r="I413" i="12" l="1"/>
  <c r="H413" i="12"/>
  <c r="C414" i="12"/>
  <c r="N413" i="12"/>
  <c r="M413" i="12"/>
  <c r="L413" i="12"/>
  <c r="G413" i="12"/>
  <c r="K413" i="12"/>
  <c r="Q413" i="12"/>
  <c r="P413" i="12"/>
  <c r="O413" i="12"/>
  <c r="E413" i="12"/>
  <c r="D413" i="12"/>
  <c r="J413" i="12"/>
  <c r="F413" i="12"/>
  <c r="U412" i="12"/>
  <c r="V412" i="12" s="1"/>
  <c r="U413" i="12" l="1"/>
  <c r="V413" i="12" s="1"/>
  <c r="G414" i="12"/>
  <c r="J414" i="12"/>
  <c r="I414" i="12"/>
  <c r="E414" i="12"/>
  <c r="K414" i="12"/>
  <c r="N414" i="12"/>
  <c r="Q414" i="12"/>
  <c r="M414" i="12"/>
  <c r="O414" i="12"/>
  <c r="D414" i="12"/>
  <c r="H414" i="12"/>
  <c r="C415" i="12"/>
  <c r="F414" i="12"/>
  <c r="L414" i="12"/>
  <c r="P414" i="12"/>
  <c r="I415" i="12" l="1"/>
  <c r="H415" i="12"/>
  <c r="N415" i="12"/>
  <c r="G415" i="12"/>
  <c r="M415" i="12"/>
  <c r="L415" i="12"/>
  <c r="K415" i="12"/>
  <c r="O415" i="12"/>
  <c r="Q415" i="12"/>
  <c r="P415" i="12"/>
  <c r="J415" i="12"/>
  <c r="E415" i="12"/>
  <c r="D415" i="12"/>
  <c r="F415" i="12"/>
  <c r="C416" i="12"/>
  <c r="U414" i="12"/>
  <c r="V414" i="12" s="1"/>
  <c r="U415" i="12" l="1"/>
  <c r="V415" i="12" s="1"/>
  <c r="G416" i="12"/>
  <c r="J416" i="12"/>
  <c r="E416" i="12"/>
  <c r="L416" i="12"/>
  <c r="K416" i="12"/>
  <c r="N416" i="12"/>
  <c r="M416" i="12"/>
  <c r="I416" i="12"/>
  <c r="O416" i="12"/>
  <c r="H416" i="12"/>
  <c r="C417" i="12"/>
  <c r="Q416" i="12"/>
  <c r="F416" i="12"/>
  <c r="P416" i="12"/>
  <c r="D416" i="12"/>
  <c r="U416" i="12" l="1"/>
  <c r="V416" i="12" s="1"/>
  <c r="Q417" i="12"/>
  <c r="P417" i="12"/>
  <c r="O417" i="12"/>
  <c r="E417" i="12"/>
  <c r="D417" i="12"/>
  <c r="J417" i="12"/>
  <c r="F417" i="12"/>
  <c r="I417" i="12"/>
  <c r="H417" i="12"/>
  <c r="C418" i="12"/>
  <c r="N417" i="12"/>
  <c r="M417" i="12"/>
  <c r="L417" i="12"/>
  <c r="G417" i="12"/>
  <c r="K417" i="12"/>
  <c r="U417" i="12" l="1"/>
  <c r="V417" i="12" s="1"/>
  <c r="G418" i="12"/>
  <c r="J418" i="12"/>
  <c r="I418" i="12"/>
  <c r="E418" i="12"/>
  <c r="K418" i="12"/>
  <c r="N418" i="12"/>
  <c r="Q418" i="12"/>
  <c r="M418" i="12"/>
  <c r="O418" i="12"/>
  <c r="D418" i="12"/>
  <c r="H418" i="12"/>
  <c r="C419" i="12"/>
  <c r="F418" i="12"/>
  <c r="L418" i="12"/>
  <c r="P418" i="12"/>
  <c r="U418" i="12" l="1"/>
  <c r="V418" i="12" s="1"/>
  <c r="I419" i="12"/>
  <c r="H419" i="12"/>
  <c r="N419" i="12"/>
  <c r="G419" i="12"/>
  <c r="M419" i="12"/>
  <c r="L419" i="12"/>
  <c r="K419" i="12"/>
  <c r="O419" i="12"/>
  <c r="Q419" i="12"/>
  <c r="P419" i="12"/>
  <c r="J419" i="12"/>
  <c r="E419" i="12"/>
  <c r="D419" i="12"/>
  <c r="F419" i="12"/>
  <c r="C420" i="12"/>
  <c r="G420" i="12" l="1"/>
  <c r="J420" i="12"/>
  <c r="E420" i="12"/>
  <c r="L420" i="12"/>
  <c r="K420" i="12"/>
  <c r="N420" i="12"/>
  <c r="M420" i="12"/>
  <c r="I420" i="12"/>
  <c r="O420" i="12"/>
  <c r="H420" i="12"/>
  <c r="C421" i="12"/>
  <c r="Q420" i="12"/>
  <c r="F420" i="12"/>
  <c r="P420" i="12"/>
  <c r="D420" i="12"/>
  <c r="U419" i="12"/>
  <c r="V419" i="12" s="1"/>
  <c r="U420" i="12" l="1"/>
  <c r="V420" i="12" s="1"/>
  <c r="Q421" i="12"/>
  <c r="P421" i="12"/>
  <c r="O421" i="12"/>
  <c r="E421" i="12"/>
  <c r="D421" i="12"/>
  <c r="J421" i="12"/>
  <c r="F421" i="12"/>
  <c r="I421" i="12"/>
  <c r="H421" i="12"/>
  <c r="C422" i="12"/>
  <c r="N421" i="12"/>
  <c r="M421" i="12"/>
  <c r="L421" i="12"/>
  <c r="G421" i="12"/>
  <c r="K421" i="12"/>
  <c r="G422" i="12" l="1"/>
  <c r="N422" i="12"/>
  <c r="I422" i="12"/>
  <c r="E422" i="12"/>
  <c r="K422" i="12"/>
  <c r="D422" i="12"/>
  <c r="P422" i="12"/>
  <c r="M422" i="12"/>
  <c r="F422" i="12"/>
  <c r="L422" i="12"/>
  <c r="H422" i="12"/>
  <c r="C423" i="12"/>
  <c r="J422" i="12"/>
  <c r="Q422" i="12"/>
  <c r="O422" i="12"/>
  <c r="U421" i="12"/>
  <c r="V421" i="12" s="1"/>
  <c r="P423" i="12" l="1"/>
  <c r="M423" i="12"/>
  <c r="C424" i="12"/>
  <c r="D423" i="12"/>
  <c r="I423" i="12"/>
  <c r="F423" i="12"/>
  <c r="E423" i="12"/>
  <c r="H423" i="12"/>
  <c r="N423" i="12"/>
  <c r="K423" i="12"/>
  <c r="J423" i="12"/>
  <c r="L423" i="12"/>
  <c r="G423" i="12"/>
  <c r="Q423" i="12"/>
  <c r="O423" i="12"/>
  <c r="U422" i="12"/>
  <c r="V422" i="12" s="1"/>
  <c r="U423" i="12" l="1"/>
  <c r="V423" i="12" s="1"/>
  <c r="F424" i="12"/>
  <c r="K424" i="12"/>
  <c r="O424" i="12"/>
  <c r="G424" i="12"/>
  <c r="J424" i="12"/>
  <c r="P424" i="12"/>
  <c r="C425" i="12"/>
  <c r="L424" i="12"/>
  <c r="N424" i="12"/>
  <c r="D424" i="12"/>
  <c r="H424" i="12"/>
  <c r="Q424" i="12"/>
  <c r="E424" i="12"/>
  <c r="I424" i="12"/>
  <c r="M424" i="12"/>
  <c r="U424" i="12" l="1"/>
  <c r="V424" i="12" s="1"/>
  <c r="P425" i="12"/>
  <c r="F425" i="12"/>
  <c r="J425" i="12"/>
  <c r="D425" i="12"/>
  <c r="G425" i="12"/>
  <c r="K425" i="12"/>
  <c r="O425" i="12"/>
  <c r="H425" i="12"/>
  <c r="M425" i="12"/>
  <c r="Q425" i="12"/>
  <c r="I425" i="12"/>
  <c r="L425" i="12"/>
  <c r="C426" i="12"/>
  <c r="E425" i="12"/>
  <c r="N425" i="12"/>
  <c r="U425" i="12" l="1"/>
  <c r="V425" i="12" s="1"/>
  <c r="F426" i="12"/>
  <c r="I426" i="12"/>
  <c r="G426" i="12"/>
  <c r="K426" i="12"/>
  <c r="J426" i="12"/>
  <c r="O426" i="12"/>
  <c r="L426" i="12"/>
  <c r="P426" i="12"/>
  <c r="N426" i="12"/>
  <c r="H426" i="12"/>
  <c r="Q426" i="12"/>
  <c r="C427" i="12"/>
  <c r="D426" i="12"/>
  <c r="M426" i="12"/>
  <c r="E426" i="12"/>
  <c r="P427" i="12" l="1"/>
  <c r="E427" i="12"/>
  <c r="N427" i="12"/>
  <c r="D427" i="12"/>
  <c r="F427" i="12"/>
  <c r="J427" i="12"/>
  <c r="C428" i="12"/>
  <c r="H427" i="12"/>
  <c r="K427" i="12"/>
  <c r="O427" i="12"/>
  <c r="G427" i="12"/>
  <c r="L427" i="12"/>
  <c r="Q427" i="12"/>
  <c r="I427" i="12"/>
  <c r="M427" i="12"/>
  <c r="U426" i="12"/>
  <c r="V426" i="12" s="1"/>
  <c r="U427" i="12" l="1"/>
  <c r="V427" i="12" s="1"/>
  <c r="G428" i="12"/>
  <c r="J428" i="12"/>
  <c r="I428" i="12"/>
  <c r="H428" i="12"/>
  <c r="K428" i="12"/>
  <c r="N428" i="12"/>
  <c r="M428" i="12"/>
  <c r="L428" i="12"/>
  <c r="O428" i="12"/>
  <c r="C429" i="12"/>
  <c r="Q428" i="12"/>
  <c r="P428" i="12"/>
  <c r="F428" i="12"/>
  <c r="E428" i="12"/>
  <c r="D428" i="12"/>
  <c r="U428" i="12" l="1"/>
  <c r="V428" i="12" s="1"/>
  <c r="Q429" i="12"/>
  <c r="L429" i="12"/>
  <c r="O429" i="12"/>
  <c r="E429" i="12"/>
  <c r="C430" i="12"/>
  <c r="P429" i="12"/>
  <c r="F429" i="12"/>
  <c r="I429" i="12"/>
  <c r="D429" i="12"/>
  <c r="G429" i="12"/>
  <c r="J429" i="12"/>
  <c r="M429" i="12"/>
  <c r="H429" i="12"/>
  <c r="K429" i="12"/>
  <c r="N429" i="12"/>
  <c r="U429" i="12" l="1"/>
  <c r="V429" i="12" s="1"/>
  <c r="O430" i="12"/>
  <c r="E430" i="12"/>
  <c r="D430" i="12"/>
  <c r="C431" i="12"/>
  <c r="F430" i="12"/>
  <c r="I430" i="12"/>
  <c r="H430" i="12"/>
  <c r="G430" i="12"/>
  <c r="J430" i="12"/>
  <c r="M430" i="12"/>
  <c r="L430" i="12"/>
  <c r="K430" i="12"/>
  <c r="N430" i="12"/>
  <c r="Q430" i="12"/>
  <c r="P430" i="12"/>
  <c r="U430" i="12" l="1"/>
  <c r="V430" i="12" s="1"/>
  <c r="I431" i="12"/>
  <c r="H431" i="12"/>
  <c r="K431" i="12"/>
  <c r="J431" i="12"/>
  <c r="M431" i="12"/>
  <c r="L431" i="12"/>
  <c r="O431" i="12"/>
  <c r="N431" i="12"/>
  <c r="Q431" i="12"/>
  <c r="P431" i="12"/>
  <c r="C432" i="12"/>
  <c r="E431" i="12"/>
  <c r="D431" i="12"/>
  <c r="G431" i="12"/>
  <c r="F431" i="12"/>
  <c r="U431" i="12" l="1"/>
  <c r="V431" i="12" s="1"/>
  <c r="O432" i="12"/>
  <c r="C433" i="12"/>
  <c r="Q432" i="12"/>
  <c r="P432" i="12"/>
  <c r="F432" i="12"/>
  <c r="E432" i="12"/>
  <c r="D432" i="12"/>
  <c r="G432" i="12"/>
  <c r="J432" i="12"/>
  <c r="I432" i="12"/>
  <c r="H432" i="12"/>
  <c r="K432" i="12"/>
  <c r="N432" i="12"/>
  <c r="M432" i="12"/>
  <c r="L432" i="12"/>
  <c r="U432" i="12" l="1"/>
  <c r="V432" i="12" s="1"/>
  <c r="I433" i="12"/>
  <c r="D433" i="12"/>
  <c r="G433" i="12"/>
  <c r="J433" i="12"/>
  <c r="M433" i="12"/>
  <c r="H433" i="12"/>
  <c r="K433" i="12"/>
  <c r="N433" i="12"/>
  <c r="Q433" i="12"/>
  <c r="L433" i="12"/>
  <c r="O433" i="12"/>
  <c r="E433" i="12"/>
  <c r="C434" i="12"/>
  <c r="P433" i="12"/>
  <c r="F433" i="12"/>
  <c r="U433" i="12" l="1"/>
  <c r="V433" i="12" s="1"/>
  <c r="O434" i="12"/>
  <c r="E434" i="12"/>
  <c r="D434" i="12"/>
  <c r="C435" i="12"/>
  <c r="F434" i="12"/>
  <c r="I434" i="12"/>
  <c r="H434" i="12"/>
  <c r="G434" i="12"/>
  <c r="J434" i="12"/>
  <c r="M434" i="12"/>
  <c r="L434" i="12"/>
  <c r="K434" i="12"/>
  <c r="N434" i="12"/>
  <c r="Q434" i="12"/>
  <c r="P434" i="12"/>
  <c r="U434" i="12" l="1"/>
  <c r="V434" i="12" s="1"/>
  <c r="I435" i="12"/>
  <c r="H435" i="12"/>
  <c r="K435" i="12"/>
  <c r="J435" i="12"/>
  <c r="M435" i="12"/>
  <c r="L435" i="12"/>
  <c r="O435" i="12"/>
  <c r="N435" i="12"/>
  <c r="Q435" i="12"/>
  <c r="P435" i="12"/>
  <c r="C436" i="12"/>
  <c r="E435" i="12"/>
  <c r="D435" i="12"/>
  <c r="G435" i="12"/>
  <c r="F435" i="12"/>
  <c r="U435" i="12" l="1"/>
  <c r="V435" i="12" s="1"/>
  <c r="G436" i="12"/>
  <c r="J436" i="12"/>
  <c r="I436" i="12"/>
  <c r="H436" i="12"/>
  <c r="K436" i="12"/>
  <c r="N436" i="12"/>
  <c r="M436" i="12"/>
  <c r="L436" i="12"/>
  <c r="O436" i="12"/>
  <c r="C437" i="12"/>
  <c r="Q436" i="12"/>
  <c r="P436" i="12"/>
  <c r="F436" i="12"/>
  <c r="E436" i="12"/>
  <c r="D436" i="12"/>
  <c r="U436" i="12" l="1"/>
  <c r="V436" i="12" s="1"/>
  <c r="M437" i="12"/>
  <c r="H437" i="12"/>
  <c r="K437" i="12"/>
  <c r="N437" i="12"/>
  <c r="E437" i="12"/>
  <c r="C438" i="12"/>
  <c r="P437" i="12"/>
  <c r="F437" i="12"/>
  <c r="Q437" i="12"/>
  <c r="O437" i="12"/>
  <c r="D437" i="12"/>
  <c r="J437" i="12"/>
  <c r="L437" i="12"/>
  <c r="I437" i="12"/>
  <c r="G437" i="12"/>
  <c r="U437" i="12" l="1"/>
  <c r="V437" i="12" s="1"/>
  <c r="F438" i="12"/>
  <c r="I438" i="12"/>
  <c r="H438" i="12"/>
  <c r="K438" i="12"/>
  <c r="N438" i="12"/>
  <c r="Q438" i="12"/>
  <c r="P438" i="12"/>
  <c r="J438" i="12"/>
  <c r="L438" i="12"/>
  <c r="E438" i="12"/>
  <c r="C439" i="12"/>
  <c r="G438" i="12"/>
  <c r="M438" i="12"/>
  <c r="O438" i="12"/>
  <c r="D438" i="12"/>
  <c r="U438" i="12" l="1"/>
  <c r="V438" i="12" s="1"/>
  <c r="M439" i="12"/>
  <c r="L439" i="12"/>
  <c r="O439" i="12"/>
  <c r="N439" i="12"/>
  <c r="E439" i="12"/>
  <c r="D439" i="12"/>
  <c r="G439" i="12"/>
  <c r="F439" i="12"/>
  <c r="Q439" i="12"/>
  <c r="C440" i="12"/>
  <c r="H439" i="12"/>
  <c r="J439" i="12"/>
  <c r="P439" i="12"/>
  <c r="I439" i="12"/>
  <c r="K439" i="12"/>
  <c r="F440" i="12" l="1"/>
  <c r="E440" i="12"/>
  <c r="D440" i="12"/>
  <c r="K440" i="12"/>
  <c r="N440" i="12"/>
  <c r="M440" i="12"/>
  <c r="L440" i="12"/>
  <c r="G440" i="12"/>
  <c r="I440" i="12"/>
  <c r="O440" i="12"/>
  <c r="Q440" i="12"/>
  <c r="J440" i="12"/>
  <c r="H440" i="12"/>
  <c r="C441" i="12"/>
  <c r="P440" i="12"/>
  <c r="U439" i="12"/>
  <c r="V439" i="12" s="1"/>
  <c r="U440" i="12" l="1"/>
  <c r="V440" i="12" s="1"/>
  <c r="M441" i="12"/>
  <c r="H441" i="12"/>
  <c r="K441" i="12"/>
  <c r="N441" i="12"/>
  <c r="E441" i="12"/>
  <c r="C442" i="12"/>
  <c r="P441" i="12"/>
  <c r="F441" i="12"/>
  <c r="L441" i="12"/>
  <c r="I441" i="12"/>
  <c r="G441" i="12"/>
  <c r="Q441" i="12"/>
  <c r="O441" i="12"/>
  <c r="D441" i="12"/>
  <c r="J441" i="12"/>
  <c r="U441" i="12" l="1"/>
  <c r="V441" i="12" s="1"/>
  <c r="F442" i="12"/>
  <c r="I442" i="12"/>
  <c r="H442" i="12"/>
  <c r="K442" i="12"/>
  <c r="N442" i="12"/>
  <c r="Q442" i="12"/>
  <c r="P442" i="12"/>
  <c r="G442" i="12"/>
  <c r="M442" i="12"/>
  <c r="O442" i="12"/>
  <c r="D442" i="12"/>
  <c r="J442" i="12"/>
  <c r="L442" i="12"/>
  <c r="E442" i="12"/>
  <c r="C443" i="12"/>
  <c r="U442" i="12" l="1"/>
  <c r="V442" i="12" s="1"/>
  <c r="E443" i="12"/>
  <c r="D443" i="12"/>
  <c r="G443" i="12"/>
  <c r="F443" i="12"/>
  <c r="M443" i="12"/>
  <c r="L443" i="12"/>
  <c r="O443" i="12"/>
  <c r="N443" i="12"/>
  <c r="H443" i="12"/>
  <c r="J443" i="12"/>
  <c r="P443" i="12"/>
  <c r="I443" i="12"/>
  <c r="K443" i="12"/>
  <c r="Q443" i="12"/>
  <c r="C444" i="12"/>
  <c r="K444" i="12" l="1"/>
  <c r="N444" i="12"/>
  <c r="M444" i="12"/>
  <c r="L444" i="12"/>
  <c r="F444" i="12"/>
  <c r="E444" i="12"/>
  <c r="D444" i="12"/>
  <c r="C445" i="12"/>
  <c r="P444" i="12"/>
  <c r="G444" i="12"/>
  <c r="I444" i="12"/>
  <c r="O444" i="12"/>
  <c r="Q444" i="12"/>
  <c r="J444" i="12"/>
  <c r="H444" i="12"/>
  <c r="U443" i="12"/>
  <c r="V443" i="12" s="1"/>
  <c r="E445" i="12" l="1"/>
  <c r="C446" i="12"/>
  <c r="P445" i="12"/>
  <c r="F445" i="12"/>
  <c r="M445" i="12"/>
  <c r="H445" i="12"/>
  <c r="K445" i="12"/>
  <c r="N445" i="12"/>
  <c r="D445" i="12"/>
  <c r="J445" i="12"/>
  <c r="L445" i="12"/>
  <c r="I445" i="12"/>
  <c r="G445" i="12"/>
  <c r="Q445" i="12"/>
  <c r="O445" i="12"/>
  <c r="U444" i="12"/>
  <c r="V444" i="12" s="1"/>
  <c r="F446" i="12" l="1"/>
  <c r="I446" i="12"/>
  <c r="H446" i="12"/>
  <c r="K446" i="12"/>
  <c r="N446" i="12"/>
  <c r="Q446" i="12"/>
  <c r="P446" i="12"/>
  <c r="J446" i="12"/>
  <c r="L446" i="12"/>
  <c r="E446" i="12"/>
  <c r="C447" i="12"/>
  <c r="G446" i="12"/>
  <c r="M446" i="12"/>
  <c r="O446" i="12"/>
  <c r="D446" i="12"/>
  <c r="U445" i="12"/>
  <c r="V445" i="12" s="1"/>
  <c r="U446" i="12" l="1"/>
  <c r="V446" i="12" s="1"/>
  <c r="M447" i="12"/>
  <c r="L447" i="12"/>
  <c r="O447" i="12"/>
  <c r="N447" i="12"/>
  <c r="E447" i="12"/>
  <c r="D447" i="12"/>
  <c r="G447" i="12"/>
  <c r="F447" i="12"/>
  <c r="Q447" i="12"/>
  <c r="C448" i="12"/>
  <c r="H447" i="12"/>
  <c r="J447" i="12"/>
  <c r="P447" i="12"/>
  <c r="I447" i="12"/>
  <c r="K447" i="12"/>
  <c r="F448" i="12" l="1"/>
  <c r="E448" i="12"/>
  <c r="D448" i="12"/>
  <c r="K448" i="12"/>
  <c r="N448" i="12"/>
  <c r="M448" i="12"/>
  <c r="L448" i="12"/>
  <c r="G448" i="12"/>
  <c r="I448" i="12"/>
  <c r="O448" i="12"/>
  <c r="Q448" i="12"/>
  <c r="J448" i="12"/>
  <c r="H448" i="12"/>
  <c r="C449" i="12"/>
  <c r="P448" i="12"/>
  <c r="U447" i="12"/>
  <c r="V447" i="12" s="1"/>
  <c r="U448" i="12" l="1"/>
  <c r="V448" i="12" s="1"/>
  <c r="M449" i="12"/>
  <c r="H449" i="12"/>
  <c r="K449" i="12"/>
  <c r="N449" i="12"/>
  <c r="E449" i="12"/>
  <c r="C450" i="12"/>
  <c r="P449" i="12"/>
  <c r="F449" i="12"/>
  <c r="L449" i="12"/>
  <c r="I449" i="12"/>
  <c r="G449" i="12"/>
  <c r="Q449" i="12"/>
  <c r="O449" i="12"/>
  <c r="D449" i="12"/>
  <c r="J449" i="12"/>
  <c r="U449" i="12" l="1"/>
  <c r="V449" i="12" s="1"/>
  <c r="F450" i="12"/>
  <c r="I450" i="12"/>
  <c r="H450" i="12"/>
  <c r="K450" i="12"/>
  <c r="N450" i="12"/>
  <c r="Q450" i="12"/>
  <c r="P450" i="12"/>
  <c r="G450" i="12"/>
  <c r="M450" i="12"/>
  <c r="O450" i="12"/>
  <c r="D450" i="12"/>
  <c r="J450" i="12"/>
  <c r="L450" i="12"/>
  <c r="E450" i="12"/>
  <c r="C451" i="12"/>
  <c r="M451" i="12" l="1"/>
  <c r="L451" i="12"/>
  <c r="O451" i="12"/>
  <c r="N451" i="12"/>
  <c r="E451" i="12"/>
  <c r="D451" i="12"/>
  <c r="G451" i="12"/>
  <c r="F451" i="12"/>
  <c r="P451" i="12"/>
  <c r="I451" i="12"/>
  <c r="K451" i="12"/>
  <c r="Q451" i="12"/>
  <c r="C452" i="12"/>
  <c r="H451" i="12"/>
  <c r="J451" i="12"/>
  <c r="U450" i="12"/>
  <c r="V450" i="12" s="1"/>
  <c r="K452" i="12" l="1"/>
  <c r="N452" i="12"/>
  <c r="M452" i="12"/>
  <c r="L452" i="12"/>
  <c r="F452" i="12"/>
  <c r="E452" i="12"/>
  <c r="D452" i="12"/>
  <c r="C453" i="12"/>
  <c r="P452" i="12"/>
  <c r="G452" i="12"/>
  <c r="I452" i="12"/>
  <c r="O452" i="12"/>
  <c r="Q452" i="12"/>
  <c r="J452" i="12"/>
  <c r="H452" i="12"/>
  <c r="U451" i="12"/>
  <c r="V451" i="12" s="1"/>
  <c r="E453" i="12" l="1"/>
  <c r="C454" i="12"/>
  <c r="P453" i="12"/>
  <c r="F453" i="12"/>
  <c r="M453" i="12"/>
  <c r="H453" i="12"/>
  <c r="K453" i="12"/>
  <c r="N453" i="12"/>
  <c r="D453" i="12"/>
  <c r="J453" i="12"/>
  <c r="L453" i="12"/>
  <c r="I453" i="12"/>
  <c r="G453" i="12"/>
  <c r="Q453" i="12"/>
  <c r="O453" i="12"/>
  <c r="U452" i="12"/>
  <c r="V452" i="12" s="1"/>
  <c r="U453" i="12" l="1"/>
  <c r="V453" i="12" s="1"/>
  <c r="F454" i="12"/>
  <c r="I454" i="12"/>
  <c r="H454" i="12"/>
  <c r="K454" i="12"/>
  <c r="N454" i="12"/>
  <c r="Q454" i="12"/>
  <c r="P454" i="12"/>
  <c r="J454" i="12"/>
  <c r="L454" i="12"/>
  <c r="E454" i="12"/>
  <c r="C455" i="12"/>
  <c r="G454" i="12"/>
  <c r="M454" i="12"/>
  <c r="O454" i="12"/>
  <c r="D454" i="12"/>
  <c r="U454" i="12" l="1"/>
  <c r="V454" i="12" s="1"/>
  <c r="E455" i="12"/>
  <c r="D455" i="12"/>
  <c r="G455" i="12"/>
  <c r="F455" i="12"/>
  <c r="M455" i="12"/>
  <c r="L455" i="12"/>
  <c r="O455" i="12"/>
  <c r="N455" i="12"/>
  <c r="I455" i="12"/>
  <c r="K455" i="12"/>
  <c r="Q455" i="12"/>
  <c r="C456" i="12"/>
  <c r="H455" i="12"/>
  <c r="J455" i="12"/>
  <c r="P455" i="12"/>
  <c r="K456" i="12" l="1"/>
  <c r="N456" i="12"/>
  <c r="M456" i="12"/>
  <c r="L456" i="12"/>
  <c r="F456" i="12"/>
  <c r="E456" i="12"/>
  <c r="D456" i="12"/>
  <c r="O456" i="12"/>
  <c r="Q456" i="12"/>
  <c r="J456" i="12"/>
  <c r="H456" i="12"/>
  <c r="C457" i="12"/>
  <c r="P456" i="12"/>
  <c r="G456" i="12"/>
  <c r="I456" i="12"/>
  <c r="U455" i="12"/>
  <c r="V455" i="12" s="1"/>
  <c r="E457" i="12" l="1"/>
  <c r="C458" i="12"/>
  <c r="P457" i="12"/>
  <c r="F457" i="12"/>
  <c r="M457" i="12"/>
  <c r="H457" i="12"/>
  <c r="K457" i="12"/>
  <c r="N457" i="12"/>
  <c r="I457" i="12"/>
  <c r="G457" i="12"/>
  <c r="Q457" i="12"/>
  <c r="O457" i="12"/>
  <c r="D457" i="12"/>
  <c r="J457" i="12"/>
  <c r="L457" i="12"/>
  <c r="U456" i="12"/>
  <c r="V456" i="12" s="1"/>
  <c r="U457" i="12" l="1"/>
  <c r="V457" i="12" s="1"/>
  <c r="F458" i="12"/>
  <c r="I458" i="12"/>
  <c r="H458" i="12"/>
  <c r="K458" i="12"/>
  <c r="N458" i="12"/>
  <c r="Q458" i="12"/>
  <c r="P458" i="12"/>
  <c r="G458" i="12"/>
  <c r="M458" i="12"/>
  <c r="O458" i="12"/>
  <c r="D458" i="12"/>
  <c r="J458" i="12"/>
  <c r="L458" i="12"/>
  <c r="E458" i="12"/>
  <c r="C459" i="12"/>
  <c r="M459" i="12" l="1"/>
  <c r="L459" i="12"/>
  <c r="O459" i="12"/>
  <c r="N459" i="12"/>
  <c r="E459" i="12"/>
  <c r="D459" i="12"/>
  <c r="G459" i="12"/>
  <c r="F459" i="12"/>
  <c r="P459" i="12"/>
  <c r="I459" i="12"/>
  <c r="K459" i="12"/>
  <c r="Q459" i="12"/>
  <c r="C460" i="12"/>
  <c r="H459" i="12"/>
  <c r="J459" i="12"/>
  <c r="U458" i="12"/>
  <c r="V458" i="12" s="1"/>
  <c r="F460" i="12" l="1"/>
  <c r="E460" i="12"/>
  <c r="D460" i="12"/>
  <c r="K460" i="12"/>
  <c r="N460" i="12"/>
  <c r="M460" i="12"/>
  <c r="L460" i="12"/>
  <c r="J460" i="12"/>
  <c r="H460" i="12"/>
  <c r="C461" i="12"/>
  <c r="P460" i="12"/>
  <c r="G460" i="12"/>
  <c r="I460" i="12"/>
  <c r="O460" i="12"/>
  <c r="Q460" i="12"/>
  <c r="U459" i="12"/>
  <c r="V459" i="12" s="1"/>
  <c r="U460" i="12" l="1"/>
  <c r="V460" i="12" s="1"/>
  <c r="M461" i="12"/>
  <c r="H461" i="12"/>
  <c r="K461" i="12"/>
  <c r="N461" i="12"/>
  <c r="E461" i="12"/>
  <c r="C462" i="12"/>
  <c r="P461" i="12"/>
  <c r="F461" i="12"/>
  <c r="Q461" i="12"/>
  <c r="D461" i="12"/>
  <c r="J461" i="12"/>
  <c r="L461" i="12"/>
  <c r="I461" i="12"/>
  <c r="G461" i="12"/>
  <c r="O461" i="12"/>
  <c r="U461" i="12" l="1"/>
  <c r="V461" i="12" s="1"/>
  <c r="F462" i="12"/>
  <c r="I462" i="12"/>
  <c r="H462" i="12"/>
  <c r="K462" i="12"/>
  <c r="N462" i="12"/>
  <c r="Q462" i="12"/>
  <c r="P462" i="12"/>
  <c r="J462" i="12"/>
  <c r="L462" i="12"/>
  <c r="E462" i="12"/>
  <c r="C463" i="12"/>
  <c r="G462" i="12"/>
  <c r="M462" i="12"/>
  <c r="O462" i="12"/>
  <c r="D462" i="12"/>
  <c r="U462" i="12" l="1"/>
  <c r="V462" i="12" s="1"/>
  <c r="M463" i="12"/>
  <c r="L463" i="12"/>
  <c r="O463" i="12"/>
  <c r="N463" i="12"/>
  <c r="E463" i="12"/>
  <c r="D463" i="12"/>
  <c r="G463" i="12"/>
  <c r="F463" i="12"/>
  <c r="Q463" i="12"/>
  <c r="C464" i="12"/>
  <c r="H463" i="12"/>
  <c r="J463" i="12"/>
  <c r="P463" i="12"/>
  <c r="I463" i="12"/>
  <c r="K463" i="12"/>
  <c r="F464" i="12" l="1"/>
  <c r="E464" i="12"/>
  <c r="D464" i="12"/>
  <c r="K464" i="12"/>
  <c r="N464" i="12"/>
  <c r="M464" i="12"/>
  <c r="L464" i="12"/>
  <c r="G464" i="12"/>
  <c r="I464" i="12"/>
  <c r="O464" i="12"/>
  <c r="Q464" i="12"/>
  <c r="J464" i="12"/>
  <c r="H464" i="12"/>
  <c r="C465" i="12"/>
  <c r="P464" i="12"/>
  <c r="U463" i="12"/>
  <c r="V463" i="12" s="1"/>
  <c r="U464" i="12" l="1"/>
  <c r="V464" i="12" s="1"/>
  <c r="M465" i="12"/>
  <c r="L465" i="12"/>
  <c r="O465" i="12"/>
  <c r="C466" i="12"/>
  <c r="E465" i="12"/>
  <c r="D465" i="12"/>
  <c r="G465" i="12"/>
  <c r="J465" i="12"/>
  <c r="P465" i="12"/>
  <c r="I465" i="12"/>
  <c r="K465" i="12"/>
  <c r="Q465" i="12"/>
  <c r="F465" i="12"/>
  <c r="H465" i="12"/>
  <c r="N465" i="12"/>
  <c r="F466" i="12" l="1"/>
  <c r="I466" i="12"/>
  <c r="H466" i="12"/>
  <c r="K466" i="12"/>
  <c r="N466" i="12"/>
  <c r="Q466" i="12"/>
  <c r="P466" i="12"/>
  <c r="G466" i="12"/>
  <c r="M466" i="12"/>
  <c r="O466" i="12"/>
  <c r="D466" i="12"/>
  <c r="L466" i="12"/>
  <c r="J466" i="12"/>
  <c r="E466" i="12"/>
  <c r="C467" i="12"/>
  <c r="U465" i="12"/>
  <c r="V465" i="12" s="1"/>
  <c r="M467" i="12" l="1"/>
  <c r="L467" i="12"/>
  <c r="O467" i="12"/>
  <c r="N467" i="12"/>
  <c r="E467" i="12"/>
  <c r="D467" i="12"/>
  <c r="G467" i="12"/>
  <c r="F467" i="12"/>
  <c r="P467" i="12"/>
  <c r="I467" i="12"/>
  <c r="K467" i="12"/>
  <c r="C468" i="12"/>
  <c r="Q467" i="12"/>
  <c r="H467" i="12"/>
  <c r="J467" i="12"/>
  <c r="U466" i="12"/>
  <c r="V466" i="12" s="1"/>
  <c r="F468" i="12" l="1"/>
  <c r="I468" i="12"/>
  <c r="H468" i="12"/>
  <c r="K468" i="12"/>
  <c r="N468" i="12"/>
  <c r="Q468" i="12"/>
  <c r="P468" i="12"/>
  <c r="J468" i="12"/>
  <c r="E468" i="12"/>
  <c r="C469" i="12"/>
  <c r="G468" i="12"/>
  <c r="M468" i="12"/>
  <c r="O468" i="12"/>
  <c r="D468" i="12"/>
  <c r="L468" i="12"/>
  <c r="U467" i="12"/>
  <c r="V467" i="12" s="1"/>
  <c r="U468" i="12" l="1"/>
  <c r="V468" i="12" s="1"/>
  <c r="E469" i="12"/>
  <c r="D469" i="12"/>
  <c r="G469" i="12"/>
  <c r="J469" i="12"/>
  <c r="M469" i="12"/>
  <c r="L469" i="12"/>
  <c r="O469" i="12"/>
  <c r="C470" i="12"/>
  <c r="H469" i="12"/>
  <c r="P469" i="12"/>
  <c r="I469" i="12"/>
  <c r="K469" i="12"/>
  <c r="Q469" i="12"/>
  <c r="F469" i="12"/>
  <c r="N469" i="12"/>
  <c r="K470" i="12" l="1"/>
  <c r="N470" i="12"/>
  <c r="Q470" i="12"/>
  <c r="P470" i="12"/>
  <c r="F470" i="12"/>
  <c r="I470" i="12"/>
  <c r="H470" i="12"/>
  <c r="O470" i="12"/>
  <c r="J470" i="12"/>
  <c r="L470" i="12"/>
  <c r="C471" i="12"/>
  <c r="E470" i="12"/>
  <c r="G470" i="12"/>
  <c r="M470" i="12"/>
  <c r="D470" i="12"/>
  <c r="U469" i="12"/>
  <c r="V469" i="12" s="1"/>
  <c r="U470" i="12" l="1"/>
  <c r="V470" i="12" s="1"/>
  <c r="M471" i="12"/>
  <c r="L471" i="12"/>
  <c r="O471" i="12"/>
  <c r="N471" i="12"/>
  <c r="E471" i="12"/>
  <c r="D471" i="12"/>
  <c r="G471" i="12"/>
  <c r="F471" i="12"/>
  <c r="C472" i="12"/>
  <c r="H471" i="12"/>
  <c r="J471" i="12"/>
  <c r="P471" i="12"/>
  <c r="I471" i="12"/>
  <c r="K471" i="12"/>
  <c r="Q471" i="12"/>
  <c r="U471" i="12" l="1"/>
  <c r="V471" i="12" s="1"/>
  <c r="F472" i="12"/>
  <c r="I472" i="12"/>
  <c r="H472" i="12"/>
  <c r="K472" i="12"/>
  <c r="N472" i="12"/>
  <c r="Q472" i="12"/>
  <c r="P472" i="12"/>
  <c r="O472" i="12"/>
  <c r="D472" i="12"/>
  <c r="J472" i="12"/>
  <c r="L472" i="12"/>
  <c r="E472" i="12"/>
  <c r="C473" i="12"/>
  <c r="G472" i="12"/>
  <c r="M472" i="12"/>
  <c r="E473" i="12" l="1"/>
  <c r="D473" i="12"/>
  <c r="G473" i="12"/>
  <c r="J473" i="12"/>
  <c r="M473" i="12"/>
  <c r="L473" i="12"/>
  <c r="O473" i="12"/>
  <c r="C474" i="12"/>
  <c r="I473" i="12"/>
  <c r="Q473" i="12"/>
  <c r="F473" i="12"/>
  <c r="H473" i="12"/>
  <c r="N473" i="12"/>
  <c r="P473" i="12"/>
  <c r="K473" i="12"/>
  <c r="U472" i="12"/>
  <c r="V472" i="12" s="1"/>
  <c r="K474" i="12" l="1"/>
  <c r="N474" i="12"/>
  <c r="Q474" i="12"/>
  <c r="P474" i="12"/>
  <c r="F474" i="12"/>
  <c r="I474" i="12"/>
  <c r="H474" i="12"/>
  <c r="E474" i="12"/>
  <c r="G474" i="12"/>
  <c r="M474" i="12"/>
  <c r="D474" i="12"/>
  <c r="O474" i="12"/>
  <c r="J474" i="12"/>
  <c r="L474" i="12"/>
  <c r="C475" i="12"/>
  <c r="U473" i="12"/>
  <c r="V473" i="12" s="1"/>
  <c r="M475" i="12" l="1"/>
  <c r="L475" i="12"/>
  <c r="O475" i="12"/>
  <c r="N475" i="12"/>
  <c r="E475" i="12"/>
  <c r="D475" i="12"/>
  <c r="G475" i="12"/>
  <c r="F475" i="12"/>
  <c r="P475" i="12"/>
  <c r="I475" i="12"/>
  <c r="K475" i="12"/>
  <c r="C476" i="12"/>
  <c r="Q475" i="12"/>
  <c r="H475" i="12"/>
  <c r="J475" i="12"/>
  <c r="U474" i="12"/>
  <c r="V474" i="12" s="1"/>
  <c r="F476" i="12" l="1"/>
  <c r="I476" i="12"/>
  <c r="H476" i="12"/>
  <c r="K476" i="12"/>
  <c r="N476" i="12"/>
  <c r="Q476" i="12"/>
  <c r="P476" i="12"/>
  <c r="L476" i="12"/>
  <c r="E476" i="12"/>
  <c r="C477" i="12"/>
  <c r="M476" i="12"/>
  <c r="G476" i="12"/>
  <c r="O476" i="12"/>
  <c r="D476" i="12"/>
  <c r="J476" i="12"/>
  <c r="U475" i="12"/>
  <c r="V475" i="12" s="1"/>
  <c r="U476" i="12" l="1"/>
  <c r="V476" i="12" s="1"/>
  <c r="E477" i="12"/>
  <c r="P477" i="12"/>
  <c r="D477" i="12"/>
  <c r="G477" i="12"/>
  <c r="J477" i="12"/>
  <c r="I477" i="12"/>
  <c r="K477" i="12"/>
  <c r="H477" i="12"/>
  <c r="N477" i="12"/>
  <c r="M477" i="12"/>
  <c r="L477" i="12"/>
  <c r="O477" i="12"/>
  <c r="C478" i="12"/>
  <c r="Q477" i="12"/>
  <c r="F477" i="12"/>
  <c r="U477" i="12" l="1"/>
  <c r="V477" i="12" s="1"/>
  <c r="M478" i="12"/>
  <c r="K478" i="12"/>
  <c r="N478" i="12"/>
  <c r="Q478" i="12"/>
  <c r="P478" i="12"/>
  <c r="E478" i="12"/>
  <c r="C479" i="12"/>
  <c r="O478" i="12"/>
  <c r="D478" i="12"/>
  <c r="F478" i="12"/>
  <c r="I478" i="12"/>
  <c r="H478" i="12"/>
  <c r="G478" i="12"/>
  <c r="J478" i="12"/>
  <c r="L478" i="12"/>
  <c r="H479" i="12" l="1"/>
  <c r="M479" i="12"/>
  <c r="L479" i="12"/>
  <c r="O479" i="12"/>
  <c r="N479" i="12"/>
  <c r="Q479" i="12"/>
  <c r="C480" i="12"/>
  <c r="P479" i="12"/>
  <c r="E479" i="12"/>
  <c r="D479" i="12"/>
  <c r="G479" i="12"/>
  <c r="F479" i="12"/>
  <c r="I479" i="12"/>
  <c r="K479" i="12"/>
  <c r="J479" i="12"/>
  <c r="U478" i="12"/>
  <c r="V478" i="12" s="1"/>
  <c r="E480" i="12" l="1"/>
  <c r="C481" i="12"/>
  <c r="F480" i="12"/>
  <c r="I480" i="12"/>
  <c r="H480" i="12"/>
  <c r="J480" i="12"/>
  <c r="L480" i="12"/>
  <c r="G480" i="12"/>
  <c r="M480" i="12"/>
  <c r="K480" i="12"/>
  <c r="N480" i="12"/>
  <c r="Q480" i="12"/>
  <c r="P480" i="12"/>
  <c r="O480" i="12"/>
  <c r="D480" i="12"/>
  <c r="U479" i="12"/>
  <c r="V479" i="12" s="1"/>
  <c r="U480" i="12" l="1"/>
  <c r="V480" i="12" s="1"/>
  <c r="P481" i="12"/>
  <c r="E481" i="12"/>
  <c r="D481" i="12"/>
  <c r="G481" i="12"/>
  <c r="J481" i="12"/>
  <c r="H481" i="12"/>
  <c r="K481" i="12"/>
  <c r="I481" i="12"/>
  <c r="N481" i="12"/>
  <c r="M481" i="12"/>
  <c r="L481" i="12"/>
  <c r="O481" i="12"/>
  <c r="C482" i="12"/>
  <c r="Q481" i="12"/>
  <c r="F481" i="12"/>
  <c r="U481" i="12" l="1"/>
  <c r="V481" i="12" s="1"/>
  <c r="G482" i="12"/>
  <c r="M482" i="12"/>
  <c r="K482" i="12"/>
  <c r="N482" i="12"/>
  <c r="Q482" i="12"/>
  <c r="P482" i="12"/>
  <c r="E482" i="12"/>
  <c r="C483" i="12"/>
  <c r="O482" i="12"/>
  <c r="D482" i="12"/>
  <c r="F482" i="12"/>
  <c r="I482" i="12"/>
  <c r="H482" i="12"/>
  <c r="J482" i="12"/>
  <c r="L482" i="12"/>
  <c r="U482" i="12" l="1"/>
  <c r="V482" i="12" s="1"/>
  <c r="I483" i="12"/>
  <c r="K483" i="12"/>
  <c r="M483" i="12"/>
  <c r="L483" i="12"/>
  <c r="O483" i="12"/>
  <c r="N483" i="12"/>
  <c r="P483" i="12"/>
  <c r="Q483" i="12"/>
  <c r="C484" i="12"/>
  <c r="E483" i="12"/>
  <c r="D483" i="12"/>
  <c r="G483" i="12"/>
  <c r="F483" i="12"/>
  <c r="H483" i="12"/>
  <c r="J483" i="12"/>
  <c r="U483" i="12" l="1"/>
  <c r="V483" i="12" s="1"/>
  <c r="E484" i="12"/>
  <c r="C485" i="12"/>
  <c r="F484" i="12"/>
  <c r="I484" i="12"/>
  <c r="H484" i="12"/>
  <c r="G484" i="12"/>
  <c r="M484" i="12"/>
  <c r="J484" i="12"/>
  <c r="L484" i="12"/>
  <c r="K484" i="12"/>
  <c r="N484" i="12"/>
  <c r="Q484" i="12"/>
  <c r="P484" i="12"/>
  <c r="O484" i="12"/>
  <c r="D484" i="12"/>
  <c r="U484" i="12" l="1"/>
  <c r="V484" i="12" s="1"/>
  <c r="F485" i="12"/>
  <c r="E485" i="12"/>
  <c r="D485" i="12"/>
  <c r="G485" i="12"/>
  <c r="J485" i="12"/>
  <c r="I485" i="12"/>
  <c r="K485" i="12"/>
  <c r="H485" i="12"/>
  <c r="N485" i="12"/>
  <c r="M485" i="12"/>
  <c r="L485" i="12"/>
  <c r="O485" i="12"/>
  <c r="C486" i="12"/>
  <c r="Q485" i="12"/>
  <c r="P485" i="12"/>
  <c r="U485" i="12" l="1"/>
  <c r="V485" i="12" s="1"/>
  <c r="G486" i="12"/>
  <c r="M486" i="12"/>
  <c r="K486" i="12"/>
  <c r="N486" i="12"/>
  <c r="Q486" i="12"/>
  <c r="P486" i="12"/>
  <c r="E486" i="12"/>
  <c r="C487" i="12"/>
  <c r="O486" i="12"/>
  <c r="D486" i="12"/>
  <c r="F486" i="12"/>
  <c r="I486" i="12"/>
  <c r="H486" i="12"/>
  <c r="J486" i="12"/>
  <c r="L486" i="12"/>
  <c r="I487" i="12" l="1"/>
  <c r="K487" i="12"/>
  <c r="M487" i="12"/>
  <c r="L487" i="12"/>
  <c r="O487" i="12"/>
  <c r="N487" i="12"/>
  <c r="P487" i="12"/>
  <c r="Q487" i="12"/>
  <c r="C488" i="12"/>
  <c r="E487" i="12"/>
  <c r="D487" i="12"/>
  <c r="G487" i="12"/>
  <c r="F487" i="12"/>
  <c r="H487" i="12"/>
  <c r="J487" i="12"/>
  <c r="U486" i="12"/>
  <c r="V486" i="12" s="1"/>
  <c r="U487" i="12" l="1"/>
  <c r="V487" i="12" s="1"/>
  <c r="E488" i="12"/>
  <c r="F488" i="12"/>
  <c r="I488" i="12"/>
  <c r="H488" i="12"/>
  <c r="J488" i="12"/>
  <c r="L488" i="12"/>
  <c r="G488" i="12"/>
  <c r="M488" i="12"/>
  <c r="K488" i="12"/>
  <c r="N488" i="12"/>
  <c r="Q488" i="12"/>
  <c r="P488" i="12"/>
  <c r="O488" i="12"/>
  <c r="D488" i="12"/>
  <c r="C489" i="12"/>
  <c r="U488" i="12" l="1"/>
  <c r="V488" i="12" s="1"/>
  <c r="Q489" i="12"/>
  <c r="F489" i="12"/>
  <c r="E489" i="12"/>
  <c r="D489" i="12"/>
  <c r="G489" i="12"/>
  <c r="J489" i="12"/>
  <c r="I489" i="12"/>
  <c r="K489" i="12"/>
  <c r="H489" i="12"/>
  <c r="N489" i="12"/>
  <c r="M489" i="12"/>
  <c r="L489" i="12"/>
  <c r="O489" i="12"/>
  <c r="C490" i="12"/>
  <c r="P489" i="12"/>
  <c r="U489" i="12" l="1"/>
  <c r="V489" i="12" s="1"/>
  <c r="G490" i="12"/>
  <c r="M490" i="12"/>
  <c r="K490" i="12"/>
  <c r="N490" i="12"/>
  <c r="Q490" i="12"/>
  <c r="P490" i="12"/>
  <c r="E490" i="12"/>
  <c r="C491" i="12"/>
  <c r="O490" i="12"/>
  <c r="D490" i="12"/>
  <c r="F490" i="12"/>
  <c r="I490" i="12"/>
  <c r="H490" i="12"/>
  <c r="J490" i="12"/>
  <c r="L490" i="12"/>
  <c r="U490" i="12" l="1"/>
  <c r="V490" i="12" s="1"/>
  <c r="I491" i="12"/>
  <c r="J491" i="12"/>
  <c r="M491" i="12"/>
  <c r="L491" i="12"/>
  <c r="O491" i="12"/>
  <c r="N491" i="12"/>
  <c r="P491" i="12"/>
  <c r="C492" i="12"/>
  <c r="Q491" i="12"/>
  <c r="E491" i="12"/>
  <c r="D491" i="12"/>
  <c r="G491" i="12"/>
  <c r="F491" i="12"/>
  <c r="H491" i="12"/>
  <c r="K491" i="12"/>
  <c r="U491" i="12" l="1"/>
  <c r="V491" i="12" s="1"/>
  <c r="O492" i="12"/>
  <c r="D492" i="12"/>
  <c r="F492" i="12"/>
  <c r="I492" i="12"/>
  <c r="H492" i="12"/>
  <c r="G492" i="12"/>
  <c r="M492" i="12"/>
  <c r="J492" i="12"/>
  <c r="L492" i="12"/>
  <c r="K492" i="12"/>
  <c r="N492" i="12"/>
  <c r="Q492" i="12"/>
  <c r="P492" i="12"/>
  <c r="E492" i="12"/>
  <c r="C493" i="12"/>
  <c r="P493" i="12" l="1"/>
  <c r="E493" i="12"/>
  <c r="D493" i="12"/>
  <c r="G493" i="12"/>
  <c r="J493" i="12"/>
  <c r="I493" i="12"/>
  <c r="K493" i="12"/>
  <c r="N493" i="12"/>
  <c r="H493" i="12"/>
  <c r="M493" i="12"/>
  <c r="L493" i="12"/>
  <c r="O493" i="12"/>
  <c r="C494" i="12"/>
  <c r="Q493" i="12"/>
  <c r="F493" i="12"/>
  <c r="U492" i="12"/>
  <c r="V492" i="12" s="1"/>
  <c r="G494" i="12" l="1"/>
  <c r="M494" i="12"/>
  <c r="K494" i="12"/>
  <c r="N494" i="12"/>
  <c r="Q494" i="12"/>
  <c r="P494" i="12"/>
  <c r="O494" i="12"/>
  <c r="D494" i="12"/>
  <c r="E494" i="12"/>
  <c r="C495" i="12"/>
  <c r="F494" i="12"/>
  <c r="I494" i="12"/>
  <c r="H494" i="12"/>
  <c r="J494" i="12"/>
  <c r="L494" i="12"/>
  <c r="U493" i="12"/>
  <c r="V493" i="12" s="1"/>
  <c r="U494" i="12" l="1"/>
  <c r="V494" i="12" s="1"/>
  <c r="H495" i="12"/>
  <c r="J495" i="12"/>
  <c r="M495" i="12"/>
  <c r="L495" i="12"/>
  <c r="O495" i="12"/>
  <c r="N495" i="12"/>
  <c r="Q495" i="12"/>
  <c r="C496" i="12"/>
  <c r="P495" i="12"/>
  <c r="E495" i="12"/>
  <c r="D495" i="12"/>
  <c r="G495" i="12"/>
  <c r="F495" i="12"/>
  <c r="I495" i="12"/>
  <c r="K495" i="12"/>
  <c r="U495" i="12" l="1"/>
  <c r="V495" i="12" s="1"/>
  <c r="O496" i="12"/>
  <c r="D496" i="12"/>
  <c r="F496" i="12"/>
  <c r="I496" i="12"/>
  <c r="H496" i="12"/>
  <c r="G496" i="12"/>
  <c r="J496" i="12"/>
  <c r="L496" i="12"/>
  <c r="M496" i="12"/>
  <c r="K496" i="12"/>
  <c r="N496" i="12"/>
  <c r="Q496" i="12"/>
  <c r="P496" i="12"/>
  <c r="E496" i="12"/>
  <c r="C497" i="12"/>
  <c r="Q497" i="12" l="1"/>
  <c r="E497" i="12"/>
  <c r="D497" i="12"/>
  <c r="G497" i="12"/>
  <c r="J497" i="12"/>
  <c r="H497" i="12"/>
  <c r="N497" i="12"/>
  <c r="I497" i="12"/>
  <c r="K497" i="12"/>
  <c r="M497" i="12"/>
  <c r="L497" i="12"/>
  <c r="O497" i="12"/>
  <c r="C498" i="12"/>
  <c r="P497" i="12"/>
  <c r="F497" i="12"/>
  <c r="U496" i="12"/>
  <c r="V496" i="12" s="1"/>
  <c r="J498" i="12" l="1"/>
  <c r="L498" i="12"/>
  <c r="K498" i="12"/>
  <c r="N498" i="12"/>
  <c r="Q498" i="12"/>
  <c r="P498" i="12"/>
  <c r="O498" i="12"/>
  <c r="D498" i="12"/>
  <c r="E498" i="12"/>
  <c r="C499" i="12"/>
  <c r="F498" i="12"/>
  <c r="I498" i="12"/>
  <c r="H498" i="12"/>
  <c r="G498" i="12"/>
  <c r="M498" i="12"/>
  <c r="U497" i="12"/>
  <c r="V497" i="12" s="1"/>
  <c r="U498" i="12" l="1"/>
  <c r="V498" i="12" s="1"/>
  <c r="K499" i="12"/>
  <c r="M499" i="12"/>
  <c r="L499" i="12"/>
  <c r="O499" i="12"/>
  <c r="N499" i="12"/>
  <c r="Q499" i="12"/>
  <c r="C500" i="12"/>
  <c r="P499" i="12"/>
  <c r="E499" i="12"/>
  <c r="D499" i="12"/>
  <c r="G499" i="12"/>
  <c r="F499" i="12"/>
  <c r="I499" i="12"/>
  <c r="H499" i="12"/>
  <c r="J499" i="12"/>
  <c r="E500" i="12" l="1"/>
  <c r="F500" i="12"/>
  <c r="I500" i="12"/>
  <c r="H500" i="12"/>
  <c r="J500" i="12"/>
  <c r="L500" i="12"/>
  <c r="G500" i="12"/>
  <c r="M500" i="12"/>
  <c r="K500" i="12"/>
  <c r="N500" i="12"/>
  <c r="Q500" i="12"/>
  <c r="P500" i="12"/>
  <c r="O500" i="12"/>
  <c r="D500" i="12"/>
  <c r="C501" i="12"/>
  <c r="U499" i="12"/>
  <c r="V499" i="12" s="1"/>
  <c r="U500" i="12" l="1"/>
  <c r="V500" i="12" s="1"/>
  <c r="Q501" i="12"/>
  <c r="F501" i="12"/>
  <c r="E501" i="12"/>
  <c r="D501" i="12"/>
  <c r="G501" i="12"/>
  <c r="J501" i="12"/>
  <c r="H501" i="12"/>
  <c r="K501" i="12"/>
  <c r="I501" i="12"/>
  <c r="N501" i="12"/>
  <c r="M501" i="12"/>
  <c r="L501" i="12"/>
  <c r="O501" i="12"/>
  <c r="C502" i="12"/>
  <c r="P501" i="12"/>
  <c r="U501" i="12" l="1"/>
  <c r="V501" i="12" s="1"/>
  <c r="G502" i="12"/>
  <c r="M502" i="12"/>
  <c r="L502" i="12"/>
  <c r="K502" i="12"/>
  <c r="N502" i="12"/>
  <c r="Q502" i="12"/>
  <c r="P502" i="12"/>
  <c r="E502" i="12"/>
  <c r="C503" i="12"/>
  <c r="O502" i="12"/>
  <c r="D502" i="12"/>
  <c r="F502" i="12"/>
  <c r="I502" i="12"/>
  <c r="H502" i="12"/>
  <c r="J502" i="12"/>
  <c r="U502" i="12" l="1"/>
  <c r="V502" i="12" s="1"/>
  <c r="K503" i="12"/>
  <c r="M503" i="12"/>
  <c r="L503" i="12"/>
  <c r="O503" i="12"/>
  <c r="N503" i="12"/>
  <c r="P503" i="12"/>
  <c r="Q503" i="12"/>
  <c r="C504" i="12"/>
  <c r="E503" i="12"/>
  <c r="D503" i="12"/>
  <c r="G503" i="12"/>
  <c r="F503" i="12"/>
  <c r="I503" i="12"/>
  <c r="H503" i="12"/>
  <c r="J503" i="12"/>
  <c r="U503" i="12" l="1"/>
  <c r="V503" i="12" s="1"/>
  <c r="E504" i="12"/>
  <c r="C505" i="12"/>
  <c r="F504" i="12"/>
  <c r="I504" i="12"/>
  <c r="H504" i="12"/>
  <c r="J504" i="12"/>
  <c r="M504" i="12"/>
  <c r="G504" i="12"/>
  <c r="L504" i="12"/>
  <c r="K504" i="12"/>
  <c r="N504" i="12"/>
  <c r="Q504" i="12"/>
  <c r="P504" i="12"/>
  <c r="O504" i="12"/>
  <c r="D504" i="12"/>
  <c r="U504" i="12" l="1"/>
  <c r="V504" i="12" s="1"/>
  <c r="P505" i="12"/>
  <c r="E505" i="12"/>
  <c r="D505" i="12"/>
  <c r="G505" i="12"/>
  <c r="J505" i="12"/>
  <c r="I505" i="12"/>
  <c r="K505" i="12"/>
  <c r="H505" i="12"/>
  <c r="N505" i="12"/>
  <c r="M505" i="12"/>
  <c r="L505" i="12"/>
  <c r="O505" i="12"/>
  <c r="Q505" i="12"/>
  <c r="F505" i="12"/>
  <c r="U505" i="12" l="1"/>
  <c r="V505" i="12" s="1"/>
</calcChain>
</file>

<file path=xl/comments1.xml><?xml version="1.0" encoding="utf-8"?>
<comments xmlns="http://schemas.openxmlformats.org/spreadsheetml/2006/main">
  <authors>
    <author xml:space="preserve"> AA</author>
  </authors>
  <commentList>
    <comment ref="U5" authorId="0" shapeId="0">
      <text>
        <r>
          <rPr>
            <b/>
            <sz val="8"/>
            <color indexed="81"/>
            <rFont val="Tahoma"/>
          </rPr>
          <t xml:space="preserve"> AA:</t>
        </r>
        <r>
          <rPr>
            <sz val="8"/>
            <color indexed="81"/>
            <rFont val="Tahoma"/>
          </rPr>
          <t xml:space="preserve">
Don’t really need this now . . .
</t>
        </r>
      </text>
    </comment>
  </commentList>
</comments>
</file>

<file path=xl/sharedStrings.xml><?xml version="1.0" encoding="utf-8"?>
<sst xmlns="http://schemas.openxmlformats.org/spreadsheetml/2006/main" count="595" uniqueCount="530">
  <si>
    <t>A member of BTecNet(UK)</t>
  </si>
  <si>
    <r>
      <t>F</t>
    </r>
    <r>
      <rPr>
        <b/>
        <sz val="20"/>
        <rFont val="Arial"/>
        <family val="2"/>
      </rPr>
      <t xml:space="preserve">ourier </t>
    </r>
    <r>
      <rPr>
        <b/>
        <sz val="20"/>
        <color indexed="18"/>
        <rFont val="Arial"/>
        <family val="2"/>
      </rPr>
      <t>A</t>
    </r>
    <r>
      <rPr>
        <b/>
        <sz val="20"/>
        <rFont val="Arial"/>
        <family val="2"/>
      </rPr>
      <t xml:space="preserve">nalysis </t>
    </r>
    <r>
      <rPr>
        <b/>
        <sz val="20"/>
        <color indexed="18"/>
        <rFont val="Arial"/>
        <family val="2"/>
      </rPr>
      <t>T</t>
    </r>
    <r>
      <rPr>
        <b/>
        <sz val="20"/>
        <rFont val="Arial"/>
        <family val="2"/>
      </rPr>
      <t>ransform</t>
    </r>
  </si>
  <si>
    <r>
      <t xml:space="preserve"> B</t>
    </r>
    <r>
      <rPr>
        <b/>
        <sz val="20"/>
        <rFont val="Arial"/>
        <family val="2"/>
      </rPr>
      <t xml:space="preserve">asic </t>
    </r>
    <r>
      <rPr>
        <b/>
        <sz val="20"/>
        <color indexed="18"/>
        <rFont val="Arial"/>
        <family val="2"/>
      </rPr>
      <t>O</t>
    </r>
    <r>
      <rPr>
        <b/>
        <sz val="20"/>
        <rFont val="Arial"/>
        <family val="2"/>
      </rPr>
      <t>perating S</t>
    </r>
    <r>
      <rPr>
        <b/>
        <sz val="20"/>
        <color indexed="18"/>
        <rFont val="Arial"/>
        <family val="2"/>
      </rPr>
      <t>y</t>
    </r>
    <r>
      <rPr>
        <b/>
        <sz val="20"/>
        <rFont val="Arial"/>
        <family val="2"/>
      </rPr>
      <t>stem</t>
    </r>
  </si>
  <si>
    <t xml:space="preserve"> </t>
  </si>
  <si>
    <t>fs</t>
  </si>
  <si>
    <t>sample frequncy, samples /year</t>
  </si>
  <si>
    <t>sa</t>
  </si>
  <si>
    <t>so max plot = 64 here as max plot= sa/2</t>
  </si>
  <si>
    <t>http://www.williamburrows.com/(X(1)A(oEK292LezAEkAAAAYmE2MWJkMjYtOWNlMi00ZTU2LTk3MjMtNzM4YTJlOWM5MWRlCoJByXFtggs-mwjZQcmldNXI41U1))/charts/annuity10k.aspx?AspxAutoDetectCookieSupport=1</t>
  </si>
  <si>
    <t>a</t>
  </si>
  <si>
    <t>b</t>
  </si>
  <si>
    <t>c</t>
  </si>
  <si>
    <t>d</t>
  </si>
  <si>
    <t>e</t>
  </si>
  <si>
    <t>FTSE</t>
  </si>
  <si>
    <t>manual data</t>
  </si>
  <si>
    <t>plot</t>
  </si>
  <si>
    <t>freq = samples/year</t>
  </si>
  <si>
    <t>magnitude</t>
  </si>
  <si>
    <t>complex</t>
  </si>
  <si>
    <t>time</t>
  </si>
  <si>
    <t>data</t>
  </si>
  <si>
    <t>FFT</t>
  </si>
  <si>
    <t>1180425</t>
  </si>
  <si>
    <t>-109634.208857388+97358.0771827353i</t>
  </si>
  <si>
    <t>-14968.9524908704+143957.17959575i</t>
  </si>
  <si>
    <t>-16458.5497046154-42071.3956613129i</t>
  </si>
  <si>
    <t>18989.8035410148+53936.0811791224i</t>
  </si>
  <si>
    <t>-6008.01787416384+42891.4524936939i</t>
  </si>
  <si>
    <t>-12121.6742819352+47396.7482115547i</t>
  </si>
  <si>
    <t>-34054.90185547+17008.2097808132i</t>
  </si>
  <si>
    <t>-23318.8649779696+5638.08583453151i</t>
  </si>
  <si>
    <t>-16947.0902290822+245.067350137087i</t>
  </si>
  <si>
    <t>-14039.6508204449-2979.91519464305i</t>
  </si>
  <si>
    <t>-5761.72029882763+21506.0655589771i</t>
  </si>
  <si>
    <t>-14487.8578126029+12238.072978613i</t>
  </si>
  <si>
    <t>-11870.6846339746+6831.70880127151i</t>
  </si>
  <si>
    <t>-21119.5245432812+9259.4545428166i</t>
  </si>
  <si>
    <t>-14697.185007217-5193.71959796605i</t>
  </si>
  <si>
    <t>-23738.6559717553+3053.47650575269i</t>
  </si>
  <si>
    <t>-6304.78527234101-4647.3584671269i</t>
  </si>
  <si>
    <t>-11028.7916426921-2914.83719738056i</t>
  </si>
  <si>
    <t>-7534.37385962805+5133.22552675408i</t>
  </si>
  <si>
    <t>-9217.9266489017-9477.37307988268i</t>
  </si>
  <si>
    <t>-11654.875965046-458.279012222001i</t>
  </si>
  <si>
    <t>-3239.58508713065+1269.92157874438i</t>
  </si>
  <si>
    <t>-5932.65697024354-3100.78478822772i</t>
  </si>
  <si>
    <t>-9299.38283302905+1078.03709827325i</t>
  </si>
  <si>
    <t>-976.78804981312-4743.95909838624i</t>
  </si>
  <si>
    <t>-11474.5167160396-9309.28072859555i</t>
  </si>
  <si>
    <t>-2399.10668072734-3560.61282905675i</t>
  </si>
  <si>
    <t>-7430.56341079336-4933.06738298213i</t>
  </si>
  <si>
    <t>-5064.77741317165-7876.69206000989i</t>
  </si>
  <si>
    <t>-8063.0523992221-6654.00781838021i</t>
  </si>
  <si>
    <t>-6429.6931139962-7272.78388665085i</t>
  </si>
  <si>
    <t>-2932.23926569964-4865.59559410063i</t>
  </si>
  <si>
    <t>-2303.21140666235-4714.85883820577i</t>
  </si>
  <si>
    <t>3411.16408881893+256.65405104267i</t>
  </si>
  <si>
    <t>-4611.18153268096-4911.29067258937i</t>
  </si>
  <si>
    <t>-2233.88785218631-7795.45287214953i</t>
  </si>
  <si>
    <t>1030.55902102385-6257.8495805623i</t>
  </si>
  <si>
    <t>-4939.6639372969-5280.26515238046i</t>
  </si>
  <si>
    <t>-1908.28116613313-2766.08311697869i</t>
  </si>
  <si>
    <t>-6200.36713991833-4675.19677733529i</t>
  </si>
  <si>
    <t>-134.502474650026-5828.26118454795i</t>
  </si>
  <si>
    <t>-2256.93939348917-8838.87858038376i</t>
  </si>
  <si>
    <t>2664.68284130139-6955.95032578223i</t>
  </si>
  <si>
    <t>-204.808467290726-6987.81722231222i</t>
  </si>
  <si>
    <t>-1020.90303930189-7671.80187237766i</t>
  </si>
  <si>
    <t>130.692594420696-5465.07552657922i</t>
  </si>
  <si>
    <t>2170.28559067076-6461.25572193216i</t>
  </si>
  <si>
    <t>1706.88835465898-3795.53371943483i</t>
  </si>
  <si>
    <t>2036.61496588587-4155.25556172776i</t>
  </si>
  <si>
    <t>-523.670171704089-4655.47557815155i</t>
  </si>
  <si>
    <t>-129.047528981389-8407.78854684745i</t>
  </si>
  <si>
    <t>1746.71598031844-6833.09233399089i</t>
  </si>
  <si>
    <t>1958.75169402952-7598.20319283875i</t>
  </si>
  <si>
    <t>-1161.8154924201-4408.78590171748i</t>
  </si>
  <si>
    <t>1922.50393397899-3135.47191312644i</t>
  </si>
  <si>
    <t>-1398.61110074869-5163.9031687534i</t>
  </si>
  <si>
    <t>1910.48651297848-2844.93920531922i</t>
  </si>
  <si>
    <t>5003.87581375146-6562.60670512097i</t>
  </si>
  <si>
    <t>3540.06198081773-6227.99489899411i</t>
  </si>
  <si>
    <t>8303.73199831023-3421.28865413026i</t>
  </si>
  <si>
    <t>3747-3682i</t>
  </si>
  <si>
    <t>4364.67886541178+286.550990137687i</t>
  </si>
  <si>
    <t>856.752279619931-5103.47997671605i</t>
  </si>
  <si>
    <t>-370.623367208746-3674.48909125709i</t>
  </si>
  <si>
    <t>2660.94459255444-3313.38992951045i</t>
  </si>
  <si>
    <t>6419.92324386615-5204.5723123431i</t>
  </si>
  <si>
    <t>4898.15934911995-555.52827085403i</t>
  </si>
  <si>
    <t>5978.1894718826-2051.79203837384i</t>
  </si>
  <si>
    <t>2551.87627294945-3005.11242438565i</t>
  </si>
  <si>
    <t>2186.08287936211-5211.11560127748i</t>
  </si>
  <si>
    <t>4379.14329989051-2835.53675428414i</t>
  </si>
  <si>
    <t>4690.51037299894-1655.11474479378i</t>
  </si>
  <si>
    <t>4618.07298501453+2603.18859391812i</t>
  </si>
  <si>
    <t>7616.91672641379-412.263131759829i</t>
  </si>
  <si>
    <t>5181.71758548747-733.01217740324i</t>
  </si>
  <si>
    <t>5252.80175868293+656.259037165489i</t>
  </si>
  <si>
    <t>2201.7296462302-3077.33556804968i</t>
  </si>
  <si>
    <t>7286.92255867487+213.83259348633i</t>
  </si>
  <si>
    <t>1879.44129409431+15.3592122843988i</t>
  </si>
  <si>
    <t>3974.36257929717+1069.1461176911i</t>
  </si>
  <si>
    <t>2226.59432572278+1821.83402395948i</t>
  </si>
  <si>
    <t>3594.5066064886+1092.75254661904i</t>
  </si>
  <si>
    <t>3276.3716973047+1936.36102377203i</t>
  </si>
  <si>
    <t>5112.56684807511-2092.71079839747i</t>
  </si>
  <si>
    <t>5566.35554239371+2173.04966157726i</t>
  </si>
  <si>
    <t>5174.65028439726-84.9251053736289i</t>
  </si>
  <si>
    <t>2758.50330125378+3254.28366701633i</t>
  </si>
  <si>
    <t>1365.40799069513+1962.07870090069i</t>
  </si>
  <si>
    <t>2588.0569009357+3444.32636351648i</t>
  </si>
  <si>
    <t>5302.0689871655+4488.18724591092i</t>
  </si>
  <si>
    <t>1975.64358872799+5474.95794957637i</t>
  </si>
  <si>
    <t>4700.91636611+2759.60885250416i</t>
  </si>
  <si>
    <t>860.777413171639+2525.30793999009i</t>
  </si>
  <si>
    <t>1556.20405141627+1449.44360516851i</t>
  </si>
  <si>
    <t>-1310.00330679985-155.203387442202i</t>
  </si>
  <si>
    <t>2142.81111995491+1600.6048863385i</t>
  </si>
  <si>
    <t>594.393216976852+709.718786771367i</t>
  </si>
  <si>
    <t>2702.30972622027+4796.32011957728i</t>
  </si>
  <si>
    <t>3919.41519634941+3683.38344950164i</t>
  </si>
  <si>
    <t>2159.17289829692+3488.38807377221i</t>
  </si>
  <si>
    <t>2018.11160806283+3935.61374353367i</t>
  </si>
  <si>
    <t>3944.37259006548+2267.6985975105i</t>
  </si>
  <si>
    <t>-2569.15324158127+2612.06341397513i</t>
  </si>
  <si>
    <t>-2565.76770447765+4135.97608687438i</t>
  </si>
  <si>
    <t>-814.060289272086+3190.78230784911i</t>
  </si>
  <si>
    <t>-4882.78532928602+1594.89991720436i</t>
  </si>
  <si>
    <t>1084.38481660167+2473.63072579824i</t>
  </si>
  <si>
    <t>-826.276433074013-269.883181894754i</t>
  </si>
  <si>
    <t>-358.170635172999+899.942810080633i</t>
  </si>
  <si>
    <t>340.925882342226-274.545285014941i</t>
  </si>
  <si>
    <t>1575.69006601883-338.319081268987i</t>
  </si>
  <si>
    <t>-1659.36440516259+2700.28436550001i</t>
  </si>
  <si>
    <t>-59.5933028055333+3049.65288730974i</t>
  </si>
  <si>
    <t>-1723.2138543352+4496.90681184088i</t>
  </si>
  <si>
    <t>354.093835367676+1515.98969076223i</t>
  </si>
  <si>
    <t>-218.873449302157+3816.53626680254i</t>
  </si>
  <si>
    <t>376.086804556231+3322.17011660069i</t>
  </si>
  <si>
    <t>-3213.88502503511+212.249694650907i</t>
  </si>
  <si>
    <t>-3140.7140750696+2068.94125452637i</t>
  </si>
  <si>
    <t>-6298.32329363256-563.588370685327i</t>
  </si>
  <si>
    <t>-2150.85675769205-1180.19168301994i</t>
  </si>
  <si>
    <t>-2179.33228322662-692.453535790875i</t>
  </si>
  <si>
    <t>663.102359287238+1672.50991229274i</t>
  </si>
  <si>
    <t>-919.610489209124+245.714911626485i</t>
  </si>
  <si>
    <t>-2543</t>
  </si>
  <si>
    <t>-919.610489209284-245.714911626477i</t>
  </si>
  <si>
    <t>663.102359287108-1672.50991229262i</t>
  </si>
  <si>
    <t>-2179.3322832266+692.453535790839i</t>
  </si>
  <si>
    <t>-2150.85675769207+1180.19168302001i</t>
  </si>
  <si>
    <t>-6298.32329363259+563.588370685382i</t>
  </si>
  <si>
    <t>-3140.71407506964-2068.94125452633i</t>
  </si>
  <si>
    <t>-3213.88502503514-212.249694650907i</t>
  </si>
  <si>
    <t>376.086804556198-3322.1701166007i</t>
  </si>
  <si>
    <t>-218.873449302204-3816.53626680256i</t>
  </si>
  <si>
    <t>354.093835367656-1515.98969076225i</t>
  </si>
  <si>
    <t>-1723.21385433525-4496.90681184086i</t>
  </si>
  <si>
    <t>-59.5933028055661-3049.65288730973i</t>
  </si>
  <si>
    <t>-1659.36440516263-2700.28436550001i</t>
  </si>
  <si>
    <t>1575.69006601881+338.319081268963i</t>
  </si>
  <si>
    <t>340.925882342213+274.545285014907i</t>
  </si>
  <si>
    <t>-358.170635173019-899.942810080661i</t>
  </si>
  <si>
    <t>-826.276433074016+269.883181894726i</t>
  </si>
  <si>
    <t>1084.38481660164-2473.63072579827i</t>
  </si>
  <si>
    <t>-4882.78532928604-1594.89991720433i</t>
  </si>
  <si>
    <t>-814.060289272109-3190.78230784911i</t>
  </si>
  <si>
    <t>-2565.76770447769-4135.97608687439i</t>
  </si>
  <si>
    <t>-2569.15324158128-2612.06341397513i</t>
  </si>
  <si>
    <t>3944.37259006546-2267.69859751055i</t>
  </si>
  <si>
    <t>2018.11160806281-3935.61374353369i</t>
  </si>
  <si>
    <t>2159.17289829689-3488.38807377225i</t>
  </si>
  <si>
    <t>3919.41519634939-3683.38344950167i</t>
  </si>
  <si>
    <t>2702.30972622023-4796.32011957731i</t>
  </si>
  <si>
    <t>594.393216976849-709.718786771367i</t>
  </si>
  <si>
    <t>2142.81111995488-1600.60488633855i</t>
  </si>
  <si>
    <t>-1310.00330679982+155.20338744221i</t>
  </si>
  <si>
    <t>1556.2040514163-1449.44360516855i</t>
  </si>
  <si>
    <t>860.777413171635-2525.30793999011i</t>
  </si>
  <si>
    <t>4700.91636610995-2759.60885250425i</t>
  </si>
  <si>
    <t>1975.64358872792-5474.95794957641i</t>
  </si>
  <si>
    <t>5302.06898716548-4488.18724591098i</t>
  </si>
  <si>
    <t>2588.05690093567-3444.3263635165i</t>
  </si>
  <si>
    <t>1365.4079906951-1962.07870090072i</t>
  </si>
  <si>
    <t>2758.50330125376-3254.28366701637i</t>
  </si>
  <si>
    <t>5174.65028439727+84.925105373562i</t>
  </si>
  <si>
    <t>5566.35554239371-2173.0496615773i</t>
  </si>
  <si>
    <t>5112.56684807513+2092.71079839739i</t>
  </si>
  <si>
    <t>3276.37169730469-1936.36102377207i</t>
  </si>
  <si>
    <t>3594.50660648859-1092.7525466191i</t>
  </si>
  <si>
    <t>2226.59432572277-1821.8340239595i</t>
  </si>
  <si>
    <t>3974.36257929717-1069.14611769117i</t>
  </si>
  <si>
    <t>1879.44129409433-15.3592122844375i</t>
  </si>
  <si>
    <t>7286.9225586749-213.832593486418i</t>
  </si>
  <si>
    <t>2201.72964623024+3077.33556804965i</t>
  </si>
  <si>
    <t>5252.80175868295-656.25903716556i</t>
  </si>
  <si>
    <t>5181.71758548751+733.012177403179i</t>
  </si>
  <si>
    <t>7616.91672641382+412.26313175975i</t>
  </si>
  <si>
    <t>4618.07298501453-2603.18859391815i</t>
  </si>
  <si>
    <t>4690.51037299899+1655.11474479373i</t>
  </si>
  <si>
    <t>4379.14329989055+2835.53675428409i</t>
  </si>
  <si>
    <t>2186.08287936218+5211.11560127744i</t>
  </si>
  <si>
    <t>2551.87627294949+3005.11242438562i</t>
  </si>
  <si>
    <t>5978.18947188266+2051.79203837377i</t>
  </si>
  <si>
    <t>4898.15934912+555.52827085401i</t>
  </si>
  <si>
    <t>6419.92324386623+5204.57231234306i</t>
  </si>
  <si>
    <t>2660.94459255447+3313.38992951047i</t>
  </si>
  <si>
    <t>-370.6233672087+3674.48909125705i</t>
  </si>
  <si>
    <t>856.752279620021+5103.47997671612i</t>
  </si>
  <si>
    <t>4364.67886541189-286.550990137696i</t>
  </si>
  <si>
    <t>3747+3682i</t>
  </si>
  <si>
    <t>8303.73199831024+3421.2886541301i</t>
  </si>
  <si>
    <t>3540.0619808177+6227.99489899404i</t>
  </si>
  <si>
    <t>5003.87581375156+6562.60670512091i</t>
  </si>
  <si>
    <t>1910.48651297847+2844.9392053192i</t>
  </si>
  <si>
    <t>-1398.61110074865+5163.90316875338i</t>
  </si>
  <si>
    <t>1922.503933979+3135.4719131264i</t>
  </si>
  <si>
    <t>-1161.81549242003+4408.78590171745i</t>
  </si>
  <si>
    <t>1958.75169402957+7598.20319283872i</t>
  </si>
  <si>
    <t>1746.71598031853+6833.09233399083i</t>
  </si>
  <si>
    <t>-129.047528981314+8407.78854684743i</t>
  </si>
  <si>
    <t>-523.670171704028+4655.47557815153i</t>
  </si>
  <si>
    <t>2036.61496588589+4155.25556172774i</t>
  </si>
  <si>
    <t>1706.88835465904+3795.5337194348i</t>
  </si>
  <si>
    <t>2170.28559067083+6461.25572193213i</t>
  </si>
  <si>
    <t>130.692594420788+5465.0755265792i</t>
  </si>
  <si>
    <t>-1020.90303930184+7671.80187237765i</t>
  </si>
  <si>
    <t>-204.80846729063+6987.8172223122i</t>
  </si>
  <si>
    <t>2664.68284130147+6955.95032578222i</t>
  </si>
  <si>
    <t>-2256.93939348907+8838.87858038377i</t>
  </si>
  <si>
    <t>-134.502474649983+5828.26118454796i</t>
  </si>
  <si>
    <t>-6200.36713991826+4675.19677733533i</t>
  </si>
  <si>
    <t>-1908.28116613308+2766.0831169787i</t>
  </si>
  <si>
    <t>-4939.66393729681+5280.2651523805i</t>
  </si>
  <si>
    <t>1030.5590210239+6257.8495805623i</t>
  </si>
  <si>
    <t>-2233.88785218621+7795.45287214955i</t>
  </si>
  <si>
    <t>-4611.18153268091+4911.29067258942i</t>
  </si>
  <si>
    <t>3411.16408881899-256.654051042668i</t>
  </si>
  <si>
    <t>-2303.21140666233+4714.85883820582i</t>
  </si>
  <si>
    <t>-2932.23926569957+4865.59559410062i</t>
  </si>
  <si>
    <t>-6429.69311399614+7272.78388665098i</t>
  </si>
  <si>
    <t>-8063.05239922194+6654.00781838031i</t>
  </si>
  <si>
    <t>-5064.77741317163+7876.69206000991i</t>
  </si>
  <si>
    <t>-7430.56341079328+4933.06738298211i</t>
  </si>
  <si>
    <t>-2399.10668072731+3560.61282905672i</t>
  </si>
  <si>
    <t>-11474.5167160395+9309.28072859566i</t>
  </si>
  <si>
    <t>-976.788049813118+4743.95909838624i</t>
  </si>
  <si>
    <t>-9299.38283302905-1078.03709827322i</t>
  </si>
  <si>
    <t>-5932.65697024352+3100.78478822775i</t>
  </si>
  <si>
    <t>-3239.5850871306-1269.92157874436i</t>
  </si>
  <si>
    <t>-11654.875965046+458.279012222046i</t>
  </si>
  <si>
    <t>-9217.9266489016+9477.37307988275i</t>
  </si>
  <si>
    <t>-6927.52162045483-1615.29834035377i</t>
  </si>
  <si>
    <t>-13398.7674955687+7690.99317549478i</t>
  </si>
  <si>
    <t>-4554.09694758525+390.763475095794i</t>
  </si>
  <si>
    <t>-7534.37385962805-5133.22552675405i</t>
  </si>
  <si>
    <t>-11028.7916426921+2914.83719738067i</t>
  </si>
  <si>
    <t>-6304.7852723409+4647.35846712699i</t>
  </si>
  <si>
    <t>-23738.6559717554-3053.47650575262i</t>
  </si>
  <si>
    <t>-14697.185007217+5193.71959796613i</t>
  </si>
  <si>
    <t>-21119.5245432813-9259.45454281651i</t>
  </si>
  <si>
    <t>-11870.6846339747-6831.70880127139i</t>
  </si>
  <si>
    <t>-14487.8578126029-12238.0729786129i</t>
  </si>
  <si>
    <t>-5761.72029882771-21506.0655589771i</t>
  </si>
  <si>
    <t>-14039.6508204449+2979.91519464317i</t>
  </si>
  <si>
    <t>-16947.0902290822-245.067350136938i</t>
  </si>
  <si>
    <t>-23318.8649779696-5638.08583453143i</t>
  </si>
  <si>
    <t>-34054.9018554701-17008.2097808131i</t>
  </si>
  <si>
    <t>-12121.6742819354-47396.7482115547i</t>
  </si>
  <si>
    <t>-6008.01787416401-42891.4524936938i</t>
  </si>
  <si>
    <t>18989.8035410146-53936.0811791226i</t>
  </si>
  <si>
    <t>-16458.5497046151+42071.395661313i</t>
  </si>
  <si>
    <t>-14968.9524908711-143957.17959575i</t>
  </si>
  <si>
    <t>-109634.208857389-97358.0771827349i</t>
  </si>
  <si>
    <t>Amplitude</t>
  </si>
  <si>
    <t>Frequency</t>
  </si>
  <si>
    <t>Phase</t>
  </si>
  <si>
    <r>
      <t>Label</t>
    </r>
    <r>
      <rPr>
        <sz val="10"/>
        <rFont val="Arial"/>
      </rPr>
      <t xml:space="preserve"> five columns in EXCEL as follows: </t>
    </r>
    <r>
      <rPr>
        <b/>
        <sz val="10"/>
        <rFont val="Arial"/>
        <family val="2"/>
      </rPr>
      <t>Time, Data, FFT freq, FFT mag, FFT complex.</t>
    </r>
  </si>
  <si>
    <t>Import Data, determine sampling frequency, adjust number of samples to 2n</t>
  </si>
  <si>
    <r>
      <t>Determine the sampling frequency,</t>
    </r>
    <r>
      <rPr>
        <b/>
        <sz val="10"/>
        <color indexed="10"/>
        <rFont val="Arial"/>
        <family val="2"/>
      </rPr>
      <t xml:space="preserve"> fs</t>
    </r>
    <r>
      <rPr>
        <sz val="10"/>
        <rFont val="Arial"/>
      </rPr>
      <t xml:space="preserve"> by dividing number of data, D, by the time interval, t.</t>
    </r>
  </si>
  <si>
    <t>we must operate on either 64 data points, 128 data points . . . 1024 data points (210), 2048 data points (211) or any other power of two.</t>
  </si>
  <si>
    <r>
      <t xml:space="preserve">then let </t>
    </r>
    <r>
      <rPr>
        <b/>
        <sz val="10"/>
        <color indexed="10"/>
        <rFont val="Arial"/>
        <family val="2"/>
      </rPr>
      <t>sa</t>
    </r>
    <r>
      <rPr>
        <sz val="10"/>
        <color indexed="10"/>
        <rFont val="Arial"/>
        <family val="2"/>
      </rPr>
      <t xml:space="preserve"> </t>
    </r>
    <r>
      <rPr>
        <sz val="10"/>
        <rFont val="Arial"/>
      </rPr>
      <t>= 518. Generally, the larger sa is, the better the accuracy</t>
    </r>
  </si>
  <si>
    <r>
      <t>Fill in Column E</t>
    </r>
    <r>
      <rPr>
        <sz val="10"/>
        <rFont val="Arial"/>
      </rPr>
      <t xml:space="preserve"> called “FFT complex”</t>
    </r>
  </si>
  <si>
    <r>
      <t xml:space="preserve">Using Tools &gt; Data Analysis &gt; Fourier Analysis, enter the </t>
    </r>
    <r>
      <rPr>
        <sz val="10"/>
        <color indexed="10"/>
        <rFont val="Arial"/>
        <family val="2"/>
      </rPr>
      <t>Input Range</t>
    </r>
    <r>
      <rPr>
        <sz val="10"/>
        <rFont val="Arial"/>
      </rPr>
      <t xml:space="preserve"> of the Data.</t>
    </r>
  </si>
  <si>
    <r>
      <t xml:space="preserve">Select the </t>
    </r>
    <r>
      <rPr>
        <sz val="10"/>
        <color indexed="10"/>
        <rFont val="Arial"/>
        <family val="2"/>
      </rPr>
      <t>output range</t>
    </r>
    <r>
      <rPr>
        <sz val="10"/>
        <rFont val="Arial"/>
      </rPr>
      <t xml:space="preserve"> for the FFT complex number generated by Fourier Analysis to be located at $E$2:$E$1025. Select OK. Column E (called FFT complex) will now contain an FFT complex number.</t>
    </r>
  </si>
  <si>
    <r>
      <t>Fill in Column D</t>
    </r>
    <r>
      <rPr>
        <sz val="10"/>
        <rFont val="Arial"/>
      </rPr>
      <t xml:space="preserve"> called “FFT mag”</t>
    </r>
  </si>
  <si>
    <t>Place the cursor in cell D2 and use the formula bar to enter the following formula: =2/1024 * IMABS(E2). Click the checkmark to the left of the formula to enter the formula into cell D2. Then drag the formula in D2 down</t>
  </si>
  <si>
    <r>
      <t>Fill in Column C</t>
    </r>
    <r>
      <rPr>
        <sz val="10"/>
        <rFont val="Arial"/>
      </rPr>
      <t xml:space="preserve"> called “FFT freq”</t>
    </r>
  </si>
  <si>
    <r>
      <t xml:space="preserve">The first cell of the FFT freq (C2) </t>
    </r>
    <r>
      <rPr>
        <sz val="10"/>
        <color indexed="10"/>
        <rFont val="Arial"/>
        <family val="2"/>
      </rPr>
      <t>is always zero</t>
    </r>
    <r>
      <rPr>
        <sz val="10"/>
        <rFont val="Arial"/>
      </rPr>
      <t>. Enter 0 for cell C2.</t>
    </r>
  </si>
  <si>
    <t>The second cell (C3) of the FFT freq is 1 x fs / sa, where fs is the sampling frequency (50,000 in this example), and sa is the number of 2n samples, 1024 in this example).</t>
  </si>
  <si>
    <t>Therefore, cell C3 is 1 x 50,000 / 1024 = 48.828125. The next cell C4 is 2 x fs / sa or 2 x 50,000/1024. The next cell C5 is 3 x fs/sa, and so on.</t>
  </si>
  <si>
    <t>Plot Waveform in the Frequency Domain</t>
  </si>
  <si>
    <t>Select values in columns C (FFT freq) and D (FFT mag) and plot using Chart Wizard as usual using XY (Scatter plot).</t>
  </si>
  <si>
    <t>Do not plot more than sa/2 rows. If more than sa/2 rows are plotted, the FFT representation begins to duplicate itself.</t>
  </si>
  <si>
    <t xml:space="preserve">Adjusted 
Ready for
Charting
</t>
  </si>
  <si>
    <t xml:space="preserve">Copied
from
Sliders   
</t>
  </si>
  <si>
    <r>
      <t xml:space="preserve">Adjusted 
Ready for
Slider Range
</t>
    </r>
    <r>
      <rPr>
        <sz val="6"/>
        <color indexed="41"/>
        <rFont val="Arial"/>
        <family val="2"/>
      </rPr>
      <t>(copy/paste)</t>
    </r>
  </si>
  <si>
    <t>No User Input on this page</t>
  </si>
  <si>
    <t>Volume</t>
  </si>
  <si>
    <t>0-1</t>
  </si>
  <si>
    <t>M or Amplitude</t>
  </si>
  <si>
    <t>0-360</t>
  </si>
  <si>
    <t xml:space="preserve"> +C</t>
  </si>
  <si>
    <t>Formulate
chart</t>
  </si>
  <si>
    <t>Forcast
chart</t>
  </si>
  <si>
    <t>Days</t>
  </si>
  <si>
    <t>A1</t>
  </si>
  <si>
    <t>B2</t>
  </si>
  <si>
    <t>C3</t>
  </si>
  <si>
    <t>D4</t>
  </si>
  <si>
    <t>E5</t>
  </si>
  <si>
    <t>F6</t>
  </si>
  <si>
    <t>G7</t>
  </si>
  <si>
    <t>H8</t>
  </si>
  <si>
    <t>J9</t>
  </si>
  <si>
    <t>K10</t>
  </si>
  <si>
    <t>L11</t>
  </si>
  <si>
    <t>M12</t>
  </si>
  <si>
    <t>N13</t>
  </si>
  <si>
    <t>P14</t>
  </si>
  <si>
    <t>Q-ToDay</t>
  </si>
  <si>
    <t xml:space="preserve">Form </t>
  </si>
  <si>
    <t>ForcasT</t>
  </si>
  <si>
    <t>Month</t>
  </si>
  <si>
    <t>Degrees</t>
  </si>
  <si>
    <t>Change the  Amplitude, Frequency &amp; the Phase by typing in the white cells above or by using the sliders above.</t>
  </si>
  <si>
    <r>
      <t xml:space="preserve">From </t>
    </r>
    <r>
      <rPr>
        <sz val="8"/>
        <color indexed="10"/>
        <rFont val="Arial"/>
        <family val="2"/>
      </rPr>
      <t>Fourier</t>
    </r>
    <r>
      <rPr>
        <sz val="8"/>
        <color indexed="41"/>
        <rFont val="Arial"/>
        <family val="2"/>
      </rPr>
      <t xml:space="preserve">
Auto Generated</t>
    </r>
  </si>
  <si>
    <t>663388</t>
  </si>
  <si>
    <t>-19610.4782411487+34623.6644043986i</t>
  </si>
  <si>
    <t>48494.5672764902+525.639061456667i</t>
  </si>
  <si>
    <t>8415.43475191497+21293.8544744639i</t>
  </si>
  <si>
    <t>-8774.62519823976-6154.74642655601i</t>
  </si>
  <si>
    <t>1842.72130831776-13662.963497766i</t>
  </si>
  <si>
    <t>-1090.31759979384+5332.56394714546i</t>
  </si>
  <si>
    <t>-4390.75036160766+7633.34593217002i</t>
  </si>
  <si>
    <t>-5176.35960980674+2083.38348452742i</t>
  </si>
  <si>
    <t>1568.6637885574-3760.63836223789i</t>
  </si>
  <si>
    <t>2287.36423173259+1067.37003116079i</t>
  </si>
  <si>
    <t>1956.21164621908-1661.09180293639i</t>
  </si>
  <si>
    <t>1557.13397036801-3681.5490053362i</t>
  </si>
  <si>
    <t>3775.14854826389-1699.98291418651i</t>
  </si>
  <si>
    <t>1811.00463703249-809.696029244117i</t>
  </si>
  <si>
    <t>503.374256250732-4120.4683255105i</t>
  </si>
  <si>
    <t>-1236.05382386916-1364.0348468229i</t>
  </si>
  <si>
    <t>-2689.3844441916-1064.19277022899i</t>
  </si>
  <si>
    <t>-1447.1440601865-3105.63611651138i</t>
  </si>
  <si>
    <t>4250.60997670241+1277.15870988658i</t>
  </si>
  <si>
    <t>1732.42569386453-3429.21765485672i</t>
  </si>
  <si>
    <t>3149.69642629255-1808.13264598047i</t>
  </si>
  <si>
    <t>345.239418468622+704.521578073472i</t>
  </si>
  <si>
    <t>-1754.88037752891-1325.94181000727i</t>
  </si>
  <si>
    <t>-363.846066994231+118.417673696838i</t>
  </si>
  <si>
    <t>-887.166169012339-870.683338314756i</t>
  </si>
  <si>
    <t>1482.20429651175-1703.80058215899i</t>
  </si>
  <si>
    <t>1355.99596944034+2099.68405720233i</t>
  </si>
  <si>
    <t>162.651539588427-78.9581274977213i</t>
  </si>
  <si>
    <t>1378.32394966275-353.698981179399i</t>
  </si>
  <si>
    <t>1087.91655726034+2070.40184666686i</t>
  </si>
  <si>
    <t>-950.69435869791+2457.75753110888i</t>
  </si>
  <si>
    <t>-546.000000000002-1390i</t>
  </si>
  <si>
    <t>3632.0470002794-958.901678478204i</t>
  </si>
  <si>
    <t>2768.12559633285+1906.90011222197i</t>
  </si>
  <si>
    <t>-421.435322356175-532.846901855203i</t>
  </si>
  <si>
    <t>2032.08336889495-1082.39643728784i</t>
  </si>
  <si>
    <t>304.111000069752+2119.44666228671i</t>
  </si>
  <si>
    <t>-519.662059282293+94.8965646779847i</t>
  </si>
  <si>
    <t>-413.87563441747+347.802114808729i</t>
  </si>
  <si>
    <t>2599.27528378147+485.774745859717i</t>
  </si>
  <si>
    <t>305.401081724083-1543.53308949653i</t>
  </si>
  <si>
    <t>352.547507643378-1587.36260960905i</t>
  </si>
  <si>
    <t>998.644952589285-1283.44135289457i</t>
  </si>
  <si>
    <t>-803.92040473959+1389.72466177339i</t>
  </si>
  <si>
    <t>-1791.12083708154+341.967613082882i</t>
  </si>
  <si>
    <t>427.569489108797+1006.52530075997i</t>
  </si>
  <si>
    <t>-1589.8575148175-936.25978255849i</t>
  </si>
  <si>
    <t>-1105.94617613084-1190.03484682291i</t>
  </si>
  <si>
    <t>1235.44980013706-1501.17422274601i</t>
  </si>
  <si>
    <t>1194.00806466819+486.650057467261i</t>
  </si>
  <si>
    <t>-474.528076706168+1324.55141600424i</t>
  </si>
  <si>
    <t>-755.73955429564+529.087822282356i</t>
  </si>
  <si>
    <t>-3089.3500150154+312.722644429635i</t>
  </si>
  <si>
    <t>-2179.51544887276-278.832569328698i</t>
  </si>
  <si>
    <t>906.539336076013-778.360805048087i</t>
  </si>
  <si>
    <t>1276.9303930195-521.259443309703i</t>
  </si>
  <si>
    <t>2672.44797930039+1376.10048014079i</t>
  </si>
  <si>
    <t>1075.77749472082+1638.07486420818i</t>
  </si>
  <si>
    <t>760.487919558033+252.999324735572i</t>
  </si>
  <si>
    <t>-1222.00941544097+2065.5097746423i</t>
  </si>
  <si>
    <t>-1598.60994418167+1234.90648507862i</t>
  </si>
  <si>
    <t>422.314598165529-2316.54582051532i</t>
  </si>
  <si>
    <t>1930.82160540719+48.1640092326452i</t>
  </si>
  <si>
    <t>36</t>
  </si>
  <si>
    <t>1930.82160540716-48.1640092326597i</t>
  </si>
  <si>
    <t>422.314598165551+2316.54582051537i</t>
  </si>
  <si>
    <t>-1598.60994418169-1234.9064850786i</t>
  </si>
  <si>
    <t>-1222.00941544097-2065.50977464231i</t>
  </si>
  <si>
    <t>760.487919558045-252.999324735573i</t>
  </si>
  <si>
    <t>1075.77749472081-1638.07486420817i</t>
  </si>
  <si>
    <t>2672.44797930038-1376.10048014081i</t>
  </si>
  <si>
    <t>1276.9303930195+521.259443309697i</t>
  </si>
  <si>
    <t>906.539336076027+778.360805048078i</t>
  </si>
  <si>
    <t>-2179.51544887276+278.832569328718i</t>
  </si>
  <si>
    <t>-3089.35001501541-312.722644429618i</t>
  </si>
  <si>
    <t>-755.739554295642-529.087822282356i</t>
  </si>
  <si>
    <t>-474.52807670617-1324.55141600423i</t>
  </si>
  <si>
    <t>1194.00806466818-486.650057467254i</t>
  </si>
  <si>
    <t>1235.44980013707+1501.17422274599i</t>
  </si>
  <si>
    <t>-1105.94617613084+1190.0348468229i</t>
  </si>
  <si>
    <t>-1589.85751481749+936.25978255849i</t>
  </si>
  <si>
    <t>427.569489108787-1006.52530075996i</t>
  </si>
  <si>
    <t>-1791.12083708156-341.967613082868i</t>
  </si>
  <si>
    <t>-803.920404739594-1389.72466177339i</t>
  </si>
  <si>
    <t>998.644952589291+1283.44135289457i</t>
  </si>
  <si>
    <t>352.547507643377+1587.36260960905i</t>
  </si>
  <si>
    <t>305.401081724089+1543.53308949653i</t>
  </si>
  <si>
    <t>2599.27528378148-485.774745859724i</t>
  </si>
  <si>
    <t>-413.875634417465-347.802114808724i</t>
  </si>
  <si>
    <t>-519.662059282298-94.8965646779682i</t>
  </si>
  <si>
    <t>304.111000069729-2119.44666228672i</t>
  </si>
  <si>
    <t>2032.08336889496+1082.39643728782i</t>
  </si>
  <si>
    <t>-421.435322356171+532.846901855224i</t>
  </si>
  <si>
    <t>2768.12559633281-1906.90011222197i</t>
  </si>
  <si>
    <t>3632.04700027943+958.901678478198i</t>
  </si>
  <si>
    <t>-545.999999999998+1390i</t>
  </si>
  <si>
    <t>-950.694358697932-2457.75753110889i</t>
  </si>
  <si>
    <t>1087.91655726031-2070.40184666683i</t>
  </si>
  <si>
    <t>1378.32394966273+353.698981179386i</t>
  </si>
  <si>
    <t>162.651539588436+78.9581274977141i</t>
  </si>
  <si>
    <t>1355.99596944034-2099.68405720233i</t>
  </si>
  <si>
    <t>1482.20429651174+1703.80058215899i</t>
  </si>
  <si>
    <t>-887.166169012331+870.68333831475i</t>
  </si>
  <si>
    <t>-363.846066994228-118.417673696837i</t>
  </si>
  <si>
    <t>-1754.8803775289+1325.94181000728i</t>
  </si>
  <si>
    <t>345.239418468609-704.521578073464i</t>
  </si>
  <si>
    <t>3149.69642629255+1808.13264598045i</t>
  </si>
  <si>
    <t>1732.42569386455+3429.21765485671i</t>
  </si>
  <si>
    <t>4250.60997670241-1277.15870988659i</t>
  </si>
  <si>
    <t>-1447.14406018651+3105.6361165114i</t>
  </si>
  <si>
    <t>-2689.38444419158+1064.19277022901i</t>
  </si>
  <si>
    <t>-1236.05382386916+1364.03484682291i</t>
  </si>
  <si>
    <t>503.374256250759+4120.46832551049i</t>
  </si>
  <si>
    <t>1811.00463703247+809.696029244125i</t>
  </si>
  <si>
    <t>3775.14854826389+1699.98291418649i</t>
  </si>
  <si>
    <t>1557.13397036803+3681.5490053362i</t>
  </si>
  <si>
    <t>1956.2116462191+1661.0918029364i</t>
  </si>
  <si>
    <t>2287.36423173256-1067.37003116079i</t>
  </si>
  <si>
    <t>1568.66378855743+3760.63836223789i</t>
  </si>
  <si>
    <t>-5176.35960980675-2083.38348452741i</t>
  </si>
  <si>
    <t>-4390.75036160769-7633.34593217i</t>
  </si>
  <si>
    <t>-1090.31759979391-5332.56394714545i</t>
  </si>
  <si>
    <t>1842.72130831783+13662.963497766i</t>
  </si>
  <si>
    <t>-8774.62519823974+6154.74642655605i</t>
  </si>
  <si>
    <t>8415.43475191489-21293.854474464i</t>
  </si>
  <si>
    <t>48494.5672764902-525.63906145686i</t>
  </si>
  <si>
    <t>-19610.4782411488-34623.6644043986i</t>
  </si>
  <si>
    <t>128 month View only</t>
  </si>
  <si>
    <t>21 year</t>
  </si>
  <si>
    <t>10 year</t>
  </si>
  <si>
    <t>so max plot =128 here as max plot= sa/2</t>
  </si>
  <si>
    <t>Data for scatter chart</t>
  </si>
  <si>
    <t>Magnitude</t>
  </si>
  <si>
    <r>
      <t xml:space="preserve">Manually
</t>
    </r>
    <r>
      <rPr>
        <sz val="8"/>
        <color indexed="10"/>
        <rFont val="Arial"/>
        <family val="2"/>
      </rPr>
      <t>Best</t>
    </r>
    <r>
      <rPr>
        <sz val="8"/>
        <color indexed="41"/>
        <rFont val="Arial"/>
      </rPr>
      <t xml:space="preserve">
Dataet</t>
    </r>
  </si>
  <si>
    <r>
      <t xml:space="preserve">Manually
</t>
    </r>
    <r>
      <rPr>
        <sz val="8"/>
        <color indexed="10"/>
        <rFont val="Arial"/>
        <family val="2"/>
      </rPr>
      <t>Recorded</t>
    </r>
    <r>
      <rPr>
        <sz val="8"/>
        <color indexed="41"/>
        <rFont val="Arial"/>
      </rPr>
      <t xml:space="preserve">
Dataet</t>
    </r>
  </si>
  <si>
    <t>( FATBOY )</t>
  </si>
  <si>
    <t>Member of BTecNet(UK)</t>
  </si>
  <si>
    <t>www.excelinbusiness.co.uk</t>
  </si>
  <si>
    <t>This microsoft Excel spreadsheet has progressed through many versions. Please make sure you use the latest</t>
  </si>
  <si>
    <r>
      <t>FATBOY</t>
    </r>
    <r>
      <rPr>
        <b/>
        <sz val="16"/>
        <rFont val="Arial"/>
        <family val="2"/>
      </rPr>
      <t xml:space="preserve"> Version Information</t>
    </r>
  </si>
  <si>
    <t>Calculations Tab</t>
  </si>
  <si>
    <t>It is the most widely used of the FTSE Group's indices, and is frequently reported (e.g. on UK news bulletins) as a measure of business prosperity.</t>
  </si>
  <si>
    <t>Conceptural Guidance to FATBOY</t>
  </si>
  <si>
    <t xml:space="preserve"> the London Stock Exchange.</t>
  </si>
  <si>
    <t xml:space="preserve"> Its name derives from the acronym of its two parent companies, but has since been registered as a limited company in its own right.</t>
  </si>
  <si>
    <t>The FTSE rises and falls reflecting the state of the share of the top 100 companies. Knowing what the FTSE will do next can be very benificial.</t>
  </si>
  <si>
    <t>attempt to predict what the FTSE will do next.</t>
  </si>
  <si>
    <t>to assist in plotting and charting the next 10 years of the FTSE.</t>
  </si>
  <si>
    <t xml:space="preserve">The index began on 3rd January 1984 with a base level of 1000; the highest value reached to date is 6950.6, on 30 December 1999. After falling dramatically </t>
  </si>
  <si>
    <t>Every waveform, (square, sine or even a waveform like the FTSE) can be created out of  multiple sine waves. This is not the time to delve into the details, however,</t>
  </si>
  <si>
    <t>(http://en.wikipedia.org/wiki/Fft)</t>
  </si>
  <si>
    <t xml:space="preserve">       NO USER INPUT ON THIS PAGE</t>
  </si>
  <si>
    <t>(This is just so that you can run other financial paramaters other than the FTSE ( eg: DOW) etc if you want.</t>
  </si>
  <si>
    <t>Instructions on how to re-run the FFT (if you want to that is)</t>
  </si>
  <si>
    <r>
      <t>Reset</t>
    </r>
    <r>
      <rPr>
        <sz val="8"/>
        <color indexed="41"/>
        <rFont val="Arial"/>
      </rPr>
      <t xml:space="preserve">
Data 
Reset</t>
    </r>
  </si>
  <si>
    <t>(UNLESS YOU WANT TO!)</t>
  </si>
  <si>
    <t>Version:</t>
  </si>
  <si>
    <t>Available FREE from  www.EXCELinBusiness.co.uk</t>
  </si>
  <si>
    <r>
      <t xml:space="preserve">The </t>
    </r>
    <r>
      <rPr>
        <b/>
        <sz val="9.5"/>
        <rFont val="Arial"/>
      </rPr>
      <t>FTSE Index</t>
    </r>
    <r>
      <rPr>
        <sz val="9.5"/>
        <rFont val="Arial"/>
      </rPr>
      <t xml:space="preserve">, also called </t>
    </r>
    <r>
      <rPr>
        <b/>
        <sz val="9.5"/>
        <rFont val="Arial"/>
      </rPr>
      <t>FTSE 100</t>
    </r>
    <r>
      <rPr>
        <sz val="9.5"/>
        <rFont val="Arial"/>
      </rPr>
      <t xml:space="preserve">  or, informally, the '</t>
    </r>
    <r>
      <rPr>
        <b/>
        <sz val="9.5"/>
        <rFont val="Arial"/>
      </rPr>
      <t>footsie</t>
    </r>
    <r>
      <rPr>
        <sz val="9.5"/>
        <rFont val="Arial"/>
      </rPr>
      <t>', is a share index of the 100 most highly capitalised UK  companies listed on</t>
    </r>
  </si>
  <si>
    <r>
      <t>The index is maintained by the FTSE Group, an independent company jointly owned by the</t>
    </r>
    <r>
      <rPr>
        <b/>
        <sz val="9.5"/>
        <rFont val="Arial"/>
      </rPr>
      <t xml:space="preserve"> </t>
    </r>
    <r>
      <rPr>
        <b/>
        <i/>
        <sz val="9.5"/>
        <rFont val="Arial"/>
      </rPr>
      <t>F</t>
    </r>
    <r>
      <rPr>
        <i/>
        <sz val="9.5"/>
        <rFont val="Arial"/>
      </rPr>
      <t xml:space="preserve">inancial </t>
    </r>
    <r>
      <rPr>
        <b/>
        <i/>
        <sz val="9.5"/>
        <rFont val="Arial"/>
      </rPr>
      <t>T</t>
    </r>
    <r>
      <rPr>
        <i/>
        <sz val="9.5"/>
        <rFont val="Arial"/>
      </rPr>
      <t>imes</t>
    </r>
    <r>
      <rPr>
        <sz val="9.5"/>
        <rFont val="Arial"/>
      </rPr>
      <t xml:space="preserve"> and the London </t>
    </r>
    <r>
      <rPr>
        <b/>
        <sz val="9.5"/>
        <rFont val="Arial"/>
      </rPr>
      <t>S</t>
    </r>
    <r>
      <rPr>
        <sz val="9.5"/>
        <rFont val="Arial"/>
      </rPr>
      <t xml:space="preserve">tock </t>
    </r>
    <r>
      <rPr>
        <b/>
        <sz val="9.5"/>
        <rFont val="Arial"/>
      </rPr>
      <t>E</t>
    </r>
    <r>
      <rPr>
        <sz val="9.5"/>
        <rFont val="Arial"/>
      </rPr>
      <t xml:space="preserve">xchange. </t>
    </r>
  </si>
  <si>
    <t>One method for trying to match the red line to the blue line is as follows:</t>
  </si>
  <si>
    <t>7. Now comes the tricky bit.</t>
  </si>
  <si>
    <t xml:space="preserve">       Identify the worst part of the red line, the part that fits the worst and</t>
  </si>
  <si>
    <t xml:space="preserve">       identify the sine wave that has a major contribution to that poor fit</t>
  </si>
  <si>
    <t>NOTE:</t>
  </si>
  <si>
    <t>clicking on the bottom yellow buttons will return you to the values previously saved.</t>
  </si>
  <si>
    <t>All the best.</t>
  </si>
  <si>
    <t>The FATBOY Team</t>
  </si>
  <si>
    <t xml:space="preserve">      adjust the sine wave values as necessary.</t>
  </si>
  <si>
    <t>6. Then change the phase of the sine waves to obtain a best-fit.</t>
  </si>
  <si>
    <t xml:space="preserve">this spreadsheet enables you to add togeather up to 14 sine waves so that you can recreate the FTSE and hence, by simple extrapolation, </t>
  </si>
  <si>
    <t>The analysis of a wave shape can be done using a technique called a Fast Fourier Transform. (or FFT) It is this FFT that can be used as a starting point</t>
  </si>
  <si>
    <t>( http://en.wikipedia.org/wiki/Sine_wave )</t>
  </si>
  <si>
    <r>
      <t xml:space="preserve">Contact:   </t>
    </r>
    <r>
      <rPr>
        <i/>
        <sz val="9"/>
        <color indexed="18"/>
        <rFont val="Arial"/>
        <family val="2"/>
      </rPr>
      <t xml:space="preserve">Andrew </t>
    </r>
    <r>
      <rPr>
        <sz val="9"/>
        <color indexed="18"/>
        <rFont val="Arial"/>
        <family val="2"/>
      </rPr>
      <t>WS</t>
    </r>
    <r>
      <rPr>
        <sz val="9"/>
        <color indexed="18"/>
        <rFont val="Arial"/>
      </rPr>
      <t xml:space="preserve"> Ainger     -    andrew.ainger@excelinbusiness.co.uk</t>
    </r>
  </si>
  <si>
    <t>Change the  Amplitude, Frequency &amp; the Phase of the individual sine waves by typing in the WHITE cells below and/or by using the sliders below.</t>
  </si>
  <si>
    <t>DATE</t>
  </si>
  <si>
    <t>DD/MM/YYYY</t>
  </si>
  <si>
    <t>NMBR</t>
  </si>
  <si>
    <t>during the financial crisis of 2007-2010 to a low of below 3,500 in March 2009, the index has recovered since then by a significant margin to its curent level.</t>
  </si>
  <si>
    <r>
      <t>If you need this you must be keen! - best of luck . . .</t>
    </r>
    <r>
      <rPr>
        <u/>
        <sz val="8"/>
        <color indexed="13"/>
        <rFont val="Arial"/>
        <family val="2"/>
      </rPr>
      <t xml:space="preserve"> Andrew WS Ainger  2015</t>
    </r>
  </si>
  <si>
    <t xml:space="preserve">1. First, Delete all the data in the Share Price sheet and enter as much Share Price data as possible making sure you match the Dates </t>
  </si>
  <si>
    <t>2. Now to start trying to predict going-forward, Reset all Slider data by Clicking one of the 'Top' Yellow buttons on the Slider screen.</t>
  </si>
  <si>
    <t xml:space="preserve">3. Now start at Slider one and set the Amplitude to nearly half level. </t>
  </si>
  <si>
    <t xml:space="preserve">4. Then, and do this slowly, adjust the Frequence to give a basic match. </t>
  </si>
  <si>
    <t>5. The re-adjust the amplitude value, then do the same to Slider 2 &amp;  adjust the amplitude sliders of all the sine waves to obtain a better match.</t>
  </si>
  <si>
    <t xml:space="preserve">When you have a goodish fit click the middle left hand or right hand yellow button to save the values. </t>
  </si>
  <si>
    <t>Data Multiplier</t>
  </si>
  <si>
    <t>Data-Point</t>
  </si>
  <si>
    <t xml:space="preserve">                      Now includes updated menu, Share Price input and Multiplication factor.</t>
  </si>
  <si>
    <t xml:space="preserve">FATBOY (the: Fourier Transform Basic Operating sYstem- this spreadsheet) when combined with skill and judgement, facilates a </t>
  </si>
  <si>
    <t>mathematical assisted prediction (extrapolation) of the FTSE or any other collection of Share Price information.</t>
  </si>
  <si>
    <t xml:space="preserve"> FATBOY works best on a portfilio of shares because psycological aspects become more predictable and fluctions due to iddviduals are reduced.</t>
  </si>
  <si>
    <t>version, after all, it's FREE and downloadable from the EBIT page on the website:</t>
  </si>
  <si>
    <t xml:space="preserve">The  FATBOY enables you to analyse share price over several years and attempts to predict the share price over the next few months.    Just follow the menu-flow diagram. 
First, input the share price over as much time as possible, then adjust the sliders on the FATBOY screen to match the current  chart and, when the best match has been found, review the chart (found on the 10 Yr Focus tab) and carefully consider your investment strategy.  
All the best from - The FATBOY Team </t>
  </si>
  <si>
    <t xml:space="preserve">          Gold Price Data Entry </t>
  </si>
  <si>
    <t>___________________</t>
  </si>
  <si>
    <t>2015v11</t>
  </si>
  <si>
    <t>USD per Troy Ounce</t>
  </si>
  <si>
    <t>GOLD PRICE</t>
  </si>
  <si>
    <r>
      <t xml:space="preserve">Delete all the date in the white  </t>
    </r>
    <r>
      <rPr>
        <b/>
        <sz val="8"/>
        <rFont val="Arial"/>
        <family val="2"/>
      </rPr>
      <t>'Gold/Share Price</t>
    </r>
    <r>
      <rPr>
        <sz val="8"/>
        <rFont val="Arial"/>
        <family val="2"/>
      </rPr>
      <t>' column.  Then enter share price DATA of interest remembering to 
match the DATE as best as possible. (The more data the better, over 10 years is recommended)
Use the Data Multiplier to ensure the maximum data-point value is under 10,000 
(Also, remember this multiplier will be reflected in the charts)</t>
    </r>
  </si>
</sst>
</file>

<file path=xl/styles.xml><?xml version="1.0" encoding="utf-8"?>
<styleSheet xmlns="http://schemas.openxmlformats.org/spreadsheetml/2006/main" xmlns:mc="http://schemas.openxmlformats.org/markup-compatibility/2006" xmlns:x14ac="http://schemas.microsoft.com/office/spreadsheetml/2009/9/ac" mc:Ignorable="x14ac">
  <fonts count="90" x14ac:knownFonts="1">
    <font>
      <sz val="10"/>
      <name val="Arial"/>
    </font>
    <font>
      <sz val="10"/>
      <name val="Arial"/>
    </font>
    <font>
      <sz val="8"/>
      <name val="Arial"/>
    </font>
    <font>
      <b/>
      <sz val="16"/>
      <name val="Arial"/>
      <family val="2"/>
    </font>
    <font>
      <b/>
      <sz val="20"/>
      <name val="Arial"/>
      <family val="2"/>
    </font>
    <font>
      <b/>
      <i/>
      <sz val="10"/>
      <name val="Arial"/>
      <family val="2"/>
    </font>
    <font>
      <sz val="8"/>
      <color indexed="23"/>
      <name val="Arial"/>
    </font>
    <font>
      <sz val="7"/>
      <color indexed="23"/>
      <name val="Arial"/>
    </font>
    <font>
      <b/>
      <sz val="20"/>
      <color indexed="18"/>
      <name val="Arial"/>
      <family val="2"/>
    </font>
    <font>
      <u/>
      <sz val="10"/>
      <color indexed="12"/>
      <name val="Arial"/>
    </font>
    <font>
      <sz val="8"/>
      <color indexed="17"/>
      <name val="Arial"/>
    </font>
    <font>
      <sz val="6"/>
      <name val="Arial"/>
    </font>
    <font>
      <sz val="12"/>
      <name val="Arial"/>
    </font>
    <font>
      <b/>
      <sz val="12"/>
      <color indexed="16"/>
      <name val="Arial"/>
    </font>
    <font>
      <sz val="8"/>
      <color indexed="10"/>
      <name val="Arial"/>
    </font>
    <font>
      <sz val="8"/>
      <color indexed="16"/>
      <name val="Arial"/>
    </font>
    <font>
      <sz val="8"/>
      <color indexed="58"/>
      <name val="Arial"/>
    </font>
    <font>
      <b/>
      <sz val="12"/>
      <color indexed="41"/>
      <name val="Arial"/>
      <family val="2"/>
    </font>
    <font>
      <b/>
      <sz val="10"/>
      <name val="Arial"/>
      <family val="2"/>
    </font>
    <font>
      <sz val="8"/>
      <color indexed="41"/>
      <name val="Arial"/>
    </font>
    <font>
      <sz val="10"/>
      <color indexed="41"/>
      <name val="Arial"/>
    </font>
    <font>
      <sz val="8"/>
      <color indexed="18"/>
      <name val="Arial"/>
      <family val="2"/>
    </font>
    <font>
      <b/>
      <sz val="10"/>
      <color indexed="41"/>
      <name val="Arial"/>
      <family val="2"/>
    </font>
    <font>
      <b/>
      <sz val="8"/>
      <color indexed="41"/>
      <name val="Arial"/>
      <family val="2"/>
    </font>
    <font>
      <b/>
      <sz val="10"/>
      <color indexed="10"/>
      <name val="Arial"/>
      <family val="2"/>
    </font>
    <font>
      <sz val="10"/>
      <color indexed="10"/>
      <name val="Arial"/>
      <family val="2"/>
    </font>
    <font>
      <sz val="10"/>
      <color indexed="10"/>
      <name val="Arial"/>
    </font>
    <font>
      <sz val="14"/>
      <name val="Arial"/>
    </font>
    <font>
      <u/>
      <sz val="8"/>
      <color indexed="12"/>
      <name val="Arial"/>
    </font>
    <font>
      <sz val="10"/>
      <name val="Arial"/>
      <family val="2"/>
    </font>
    <font>
      <sz val="20"/>
      <name val="Arial"/>
    </font>
    <font>
      <b/>
      <sz val="20"/>
      <name val="Arial"/>
    </font>
    <font>
      <sz val="8"/>
      <color indexed="17"/>
      <name val="Arial"/>
      <family val="2"/>
    </font>
    <font>
      <b/>
      <sz val="10"/>
      <color indexed="11"/>
      <name val="Arial"/>
      <family val="2"/>
    </font>
    <font>
      <sz val="8"/>
      <color indexed="41"/>
      <name val="Arial"/>
      <family val="2"/>
    </font>
    <font>
      <sz val="8"/>
      <name val="Arial"/>
      <family val="2"/>
    </font>
    <font>
      <sz val="6"/>
      <color indexed="41"/>
      <name val="Arial"/>
      <family val="2"/>
    </font>
    <font>
      <sz val="8"/>
      <color indexed="8"/>
      <name val="Arial"/>
    </font>
    <font>
      <sz val="10"/>
      <color indexed="8"/>
      <name val="Arial"/>
    </font>
    <font>
      <sz val="8"/>
      <color indexed="9"/>
      <name val="Arial"/>
    </font>
    <font>
      <b/>
      <sz val="10"/>
      <color indexed="9"/>
      <name val="Arial"/>
      <family val="2"/>
    </font>
    <font>
      <sz val="9"/>
      <name val="Arial"/>
    </font>
    <font>
      <b/>
      <sz val="10"/>
      <color indexed="52"/>
      <name val="Arial"/>
      <family val="2"/>
    </font>
    <font>
      <sz val="8"/>
      <color indexed="60"/>
      <name val="Arial"/>
      <family val="2"/>
    </font>
    <font>
      <sz val="8"/>
      <color indexed="58"/>
      <name val="Arial"/>
      <family val="2"/>
    </font>
    <font>
      <b/>
      <sz val="22"/>
      <color indexed="18"/>
      <name val="Arial"/>
      <family val="2"/>
    </font>
    <font>
      <b/>
      <sz val="10"/>
      <color indexed="13"/>
      <name val="Arial"/>
      <family val="2"/>
    </font>
    <font>
      <sz val="8"/>
      <color indexed="81"/>
      <name val="Tahoma"/>
    </font>
    <font>
      <b/>
      <sz val="8"/>
      <color indexed="81"/>
      <name val="Tahoma"/>
    </font>
    <font>
      <sz val="8"/>
      <color indexed="10"/>
      <name val="Arial"/>
      <family val="2"/>
    </font>
    <font>
      <sz val="8"/>
      <color indexed="13"/>
      <name val="Arial"/>
    </font>
    <font>
      <b/>
      <sz val="11"/>
      <color indexed="13"/>
      <name val="Arial"/>
      <family val="2"/>
    </font>
    <font>
      <sz val="11"/>
      <color indexed="13"/>
      <name val="Arial"/>
      <family val="2"/>
    </font>
    <font>
      <sz val="8"/>
      <color indexed="23"/>
      <name val="Arial"/>
      <family val="2"/>
    </font>
    <font>
      <i/>
      <sz val="10"/>
      <color indexed="23"/>
      <name val="Arial"/>
      <family val="2"/>
    </font>
    <font>
      <sz val="10"/>
      <color indexed="18"/>
      <name val="Arial"/>
    </font>
    <font>
      <sz val="9"/>
      <color indexed="18"/>
      <name val="Arial"/>
    </font>
    <font>
      <sz val="8"/>
      <color indexed="55"/>
      <name val="Arial"/>
      <family val="2"/>
    </font>
    <font>
      <b/>
      <i/>
      <sz val="16"/>
      <name val="Arial"/>
      <family val="2"/>
    </font>
    <font>
      <sz val="36"/>
      <name val="Arial"/>
    </font>
    <font>
      <sz val="36"/>
      <color indexed="8"/>
      <name val="Arial"/>
    </font>
    <font>
      <b/>
      <sz val="36"/>
      <color indexed="10"/>
      <name val="Arial"/>
    </font>
    <font>
      <b/>
      <sz val="18"/>
      <color indexed="18"/>
      <name val="Arial"/>
      <family val="2"/>
    </font>
    <font>
      <b/>
      <sz val="24"/>
      <color indexed="10"/>
      <name val="Arial"/>
      <family val="2"/>
    </font>
    <font>
      <b/>
      <sz val="16"/>
      <color indexed="13"/>
      <name val="Arial"/>
      <family val="2"/>
    </font>
    <font>
      <b/>
      <sz val="18"/>
      <color indexed="13"/>
      <name val="Arial"/>
      <family val="2"/>
    </font>
    <font>
      <sz val="8"/>
      <color indexed="55"/>
      <name val="Arial"/>
    </font>
    <font>
      <sz val="18"/>
      <name val="Arial"/>
    </font>
    <font>
      <i/>
      <sz val="9"/>
      <color indexed="18"/>
      <name val="Arial"/>
      <family val="2"/>
    </font>
    <font>
      <sz val="9"/>
      <color indexed="18"/>
      <name val="Arial"/>
      <family val="2"/>
    </font>
    <font>
      <sz val="9.5"/>
      <name val="Arial"/>
    </font>
    <font>
      <b/>
      <sz val="9.5"/>
      <name val="Arial"/>
    </font>
    <font>
      <b/>
      <i/>
      <sz val="9.5"/>
      <name val="Arial"/>
    </font>
    <font>
      <i/>
      <sz val="9.5"/>
      <name val="Arial"/>
    </font>
    <font>
      <u/>
      <sz val="8"/>
      <color indexed="13"/>
      <name val="Arial"/>
      <family val="2"/>
    </font>
    <font>
      <sz val="9"/>
      <color indexed="41"/>
      <name val="Arial"/>
    </font>
    <font>
      <sz val="11"/>
      <color rgb="FF9C6500"/>
      <name val="Calibri"/>
      <family val="2"/>
      <scheme val="minor"/>
    </font>
    <font>
      <sz val="11"/>
      <name val="Arial"/>
      <family val="2"/>
    </font>
    <font>
      <sz val="10"/>
      <color theme="0"/>
      <name val="Arial"/>
      <family val="2"/>
    </font>
    <font>
      <b/>
      <sz val="28"/>
      <color theme="0"/>
      <name val="Arial"/>
      <family val="2"/>
    </font>
    <font>
      <sz val="8"/>
      <color theme="0"/>
      <name val="Arial"/>
      <family val="2"/>
    </font>
    <font>
      <sz val="9.5"/>
      <name val="Arial"/>
      <family val="2"/>
    </font>
    <font>
      <b/>
      <sz val="11"/>
      <color theme="0"/>
      <name val="Arial"/>
      <family val="2"/>
    </font>
    <font>
      <sz val="20"/>
      <name val="Arial"/>
      <family val="2"/>
    </font>
    <font>
      <u/>
      <sz val="14"/>
      <color indexed="13"/>
      <name val="Arial"/>
      <family val="2"/>
    </font>
    <font>
      <b/>
      <sz val="10"/>
      <color rgb="FFFF0000"/>
      <name val="Arial"/>
      <family val="2"/>
    </font>
    <font>
      <b/>
      <sz val="8"/>
      <name val="Arial"/>
      <family val="2"/>
    </font>
    <font>
      <i/>
      <sz val="7"/>
      <name val="Arial"/>
      <family val="2"/>
    </font>
    <font>
      <b/>
      <u/>
      <sz val="8"/>
      <color rgb="FFFFFF00"/>
      <name val="Arial"/>
      <family val="2"/>
    </font>
    <font>
      <b/>
      <u/>
      <sz val="10"/>
      <color rgb="FFFFFF00"/>
      <name val="Arial"/>
      <family val="2"/>
    </font>
  </fonts>
  <fills count="17">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18"/>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13"/>
        <bgColor indexed="64"/>
      </patternFill>
    </fill>
    <fill>
      <patternFill patternType="solid">
        <fgColor rgb="FFFFEB9C"/>
      </patternFill>
    </fill>
    <fill>
      <patternFill patternType="solid">
        <fgColor rgb="FFCDF2F7"/>
        <bgColor indexed="64"/>
      </patternFill>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76" fillId="12" borderId="0" applyNumberFormat="0" applyBorder="0" applyAlignment="0" applyProtection="0"/>
  </cellStyleXfs>
  <cellXfs count="290">
    <xf numFmtId="0" fontId="0" fillId="0" borderId="0" xfId="0"/>
    <xf numFmtId="0" fontId="0" fillId="2" borderId="0" xfId="0" applyFill="1"/>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applyBorder="1"/>
    <xf numFmtId="0" fontId="0" fillId="3" borderId="5" xfId="0" applyFill="1" applyBorder="1"/>
    <xf numFmtId="0" fontId="3" fillId="3" borderId="0" xfId="0" applyFont="1" applyFill="1" applyBorder="1"/>
    <xf numFmtId="0" fontId="0" fillId="3" borderId="6" xfId="0" applyFill="1" applyBorder="1"/>
    <xf numFmtId="0" fontId="0" fillId="3" borderId="7" xfId="0" applyFill="1" applyBorder="1"/>
    <xf numFmtId="0" fontId="6" fillId="3" borderId="7" xfId="0" applyFont="1" applyFill="1" applyBorder="1"/>
    <xf numFmtId="0" fontId="7" fillId="3" borderId="8" xfId="0" applyFont="1" applyFill="1" applyBorder="1"/>
    <xf numFmtId="0" fontId="7" fillId="3" borderId="5" xfId="0" applyFont="1" applyFill="1" applyBorder="1"/>
    <xf numFmtId="0" fontId="0" fillId="2" borderId="0" xfId="0" applyFill="1" applyBorder="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20" fillId="4" borderId="1" xfId="0" applyFont="1" applyFill="1" applyBorder="1"/>
    <xf numFmtId="0" fontId="19" fillId="4" borderId="9" xfId="0" applyFont="1" applyFill="1" applyBorder="1" applyAlignment="1">
      <alignment horizontal="center"/>
    </xf>
    <xf numFmtId="0" fontId="19" fillId="4" borderId="10" xfId="0" applyFont="1" applyFill="1" applyBorder="1" applyAlignment="1">
      <alignment horizontal="center"/>
    </xf>
    <xf numFmtId="0" fontId="22" fillId="4" borderId="4" xfId="0" applyFont="1" applyFill="1" applyBorder="1" applyAlignment="1">
      <alignment horizontal="right"/>
    </xf>
    <xf numFmtId="0" fontId="0" fillId="5" borderId="0" xfId="0" applyFill="1"/>
    <xf numFmtId="0" fontId="18" fillId="5" borderId="0" xfId="0" applyFont="1" applyFill="1" applyAlignment="1">
      <alignment horizontal="center"/>
    </xf>
    <xf numFmtId="0" fontId="0" fillId="5" borderId="0" xfId="0" applyFill="1" applyAlignment="1">
      <alignment wrapText="1"/>
    </xf>
    <xf numFmtId="0" fontId="0" fillId="3" borderId="0" xfId="0" applyFill="1"/>
    <xf numFmtId="0" fontId="2" fillId="6" borderId="0" xfId="0" applyFont="1" applyFill="1"/>
    <xf numFmtId="1" fontId="11" fillId="6" borderId="0" xfId="0" applyNumberFormat="1" applyFont="1" applyFill="1"/>
    <xf numFmtId="0" fontId="2" fillId="6" borderId="11" xfId="0" applyFont="1" applyFill="1" applyBorder="1"/>
    <xf numFmtId="0" fontId="10" fillId="6" borderId="11" xfId="0" applyFont="1" applyFill="1" applyBorder="1" applyAlignment="1">
      <alignment horizontal="right"/>
    </xf>
    <xf numFmtId="0" fontId="10" fillId="6" borderId="11" xfId="0" applyFont="1" applyFill="1" applyBorder="1"/>
    <xf numFmtId="0" fontId="2" fillId="6" borderId="0" xfId="0" applyFont="1" applyFill="1" applyAlignment="1">
      <alignment horizontal="right"/>
    </xf>
    <xf numFmtId="0" fontId="12" fillId="6" borderId="0" xfId="0" applyFont="1" applyFill="1"/>
    <xf numFmtId="0" fontId="13" fillId="6" borderId="11" xfId="0" applyFont="1" applyFill="1" applyBorder="1" applyAlignment="1">
      <alignment horizontal="center"/>
    </xf>
    <xf numFmtId="1" fontId="12" fillId="6" borderId="0" xfId="0" applyNumberFormat="1" applyFont="1" applyFill="1"/>
    <xf numFmtId="0" fontId="14" fillId="6" borderId="0" xfId="0" applyFont="1" applyFill="1"/>
    <xf numFmtId="0" fontId="15" fillId="6" borderId="0" xfId="0" applyFont="1" applyFill="1"/>
    <xf numFmtId="0" fontId="16" fillId="6" borderId="0" xfId="0" applyFont="1" applyFill="1"/>
    <xf numFmtId="0" fontId="0" fillId="3" borderId="8" xfId="0" applyFill="1" applyBorder="1"/>
    <xf numFmtId="0" fontId="0" fillId="5" borderId="1" xfId="0" applyFill="1" applyBorder="1"/>
    <xf numFmtId="0" fontId="0" fillId="5" borderId="2" xfId="0" applyFill="1" applyBorder="1"/>
    <xf numFmtId="0" fontId="0" fillId="5" borderId="3" xfId="0" applyFill="1" applyBorder="1"/>
    <xf numFmtId="0" fontId="0" fillId="5" borderId="4" xfId="0" applyFill="1" applyBorder="1"/>
    <xf numFmtId="0" fontId="0" fillId="5" borderId="0" xfId="0" applyFill="1" applyBorder="1"/>
    <xf numFmtId="0" fontId="0" fillId="5" borderId="5" xfId="0" applyFill="1" applyBorder="1"/>
    <xf numFmtId="0" fontId="18" fillId="5" borderId="0" xfId="0" applyFont="1" applyFill="1" applyBorder="1" applyAlignment="1">
      <alignment horizontal="center"/>
    </xf>
    <xf numFmtId="0" fontId="24" fillId="5" borderId="0" xfId="0" applyFont="1" applyFill="1" applyBorder="1"/>
    <xf numFmtId="0" fontId="0" fillId="5" borderId="0" xfId="0" applyFill="1" applyBorder="1" applyAlignment="1">
      <alignment wrapText="1"/>
    </xf>
    <xf numFmtId="0" fontId="25" fillId="5" borderId="0" xfId="0" applyFont="1" applyFill="1" applyBorder="1"/>
    <xf numFmtId="0" fontId="0" fillId="5" borderId="6" xfId="0" applyFill="1" applyBorder="1"/>
    <xf numFmtId="0" fontId="18" fillId="5" borderId="7" xfId="0" applyFont="1" applyFill="1" applyBorder="1" applyAlignment="1">
      <alignment horizontal="center"/>
    </xf>
    <xf numFmtId="0" fontId="0" fillId="5" borderId="7" xfId="0" applyFill="1" applyBorder="1"/>
    <xf numFmtId="0" fontId="0" fillId="5" borderId="7" xfId="0" applyFill="1" applyBorder="1" applyAlignment="1">
      <alignment wrapText="1"/>
    </xf>
    <xf numFmtId="0" fontId="0" fillId="5" borderId="8" xfId="0" applyFill="1" applyBorder="1"/>
    <xf numFmtId="17" fontId="16" fillId="6" borderId="11" xfId="0" applyNumberFormat="1" applyFont="1" applyFill="1" applyBorder="1"/>
    <xf numFmtId="0" fontId="16" fillId="6" borderId="11" xfId="0" applyFont="1" applyFill="1" applyBorder="1"/>
    <xf numFmtId="0" fontId="14" fillId="6" borderId="11" xfId="0" applyFont="1" applyFill="1" applyBorder="1"/>
    <xf numFmtId="0" fontId="0" fillId="6" borderId="11" xfId="0" applyFill="1" applyBorder="1"/>
    <xf numFmtId="0" fontId="28" fillId="6" borderId="0" xfId="1" applyFont="1" applyFill="1" applyAlignment="1" applyProtection="1"/>
    <xf numFmtId="0" fontId="2" fillId="6" borderId="0" xfId="0" applyFont="1" applyFill="1" applyAlignment="1">
      <alignment horizontal="center"/>
    </xf>
    <xf numFmtId="0" fontId="16" fillId="6" borderId="11" xfId="0" applyFont="1" applyFill="1" applyBorder="1" applyAlignment="1">
      <alignment horizontal="center"/>
    </xf>
    <xf numFmtId="0" fontId="10" fillId="6" borderId="0" xfId="0" applyFont="1" applyFill="1" applyBorder="1" applyAlignment="1">
      <alignment horizontal="right"/>
    </xf>
    <xf numFmtId="0" fontId="10" fillId="6" borderId="0" xfId="0" applyFont="1" applyFill="1" applyBorder="1"/>
    <xf numFmtId="0" fontId="29" fillId="6" borderId="0" xfId="0" applyFont="1" applyFill="1" applyAlignment="1">
      <alignment horizontal="center"/>
    </xf>
    <xf numFmtId="0" fontId="29" fillId="6" borderId="0" xfId="0" applyFont="1" applyFill="1"/>
    <xf numFmtId="0" fontId="30" fillId="6" borderId="0" xfId="0" applyFont="1" applyFill="1"/>
    <xf numFmtId="0" fontId="31" fillId="6" borderId="0" xfId="0" applyFont="1" applyFill="1"/>
    <xf numFmtId="1" fontId="30" fillId="6" borderId="0" xfId="0" applyNumberFormat="1" applyFont="1" applyFill="1"/>
    <xf numFmtId="0" fontId="17" fillId="4" borderId="11" xfId="0" applyFont="1" applyFill="1" applyBorder="1" applyAlignment="1">
      <alignment horizontal="center"/>
    </xf>
    <xf numFmtId="0" fontId="23" fillId="4" borderId="11" xfId="0" applyFont="1" applyFill="1" applyBorder="1" applyAlignment="1">
      <alignment horizontal="center"/>
    </xf>
    <xf numFmtId="0" fontId="19" fillId="4" borderId="12" xfId="0" applyFont="1" applyFill="1" applyBorder="1" applyAlignment="1">
      <alignment horizontal="center"/>
    </xf>
    <xf numFmtId="0" fontId="19" fillId="4" borderId="13" xfId="0" applyFont="1" applyFill="1" applyBorder="1" applyAlignment="1">
      <alignment horizontal="center"/>
    </xf>
    <xf numFmtId="0" fontId="19" fillId="4" borderId="14" xfId="0" applyFont="1" applyFill="1" applyBorder="1" applyAlignment="1">
      <alignment horizontal="center"/>
    </xf>
    <xf numFmtId="0" fontId="32" fillId="7" borderId="12" xfId="0" applyFont="1" applyFill="1" applyBorder="1" applyAlignment="1">
      <alignment horizontal="right"/>
    </xf>
    <xf numFmtId="0" fontId="32" fillId="7" borderId="15" xfId="0" applyFont="1" applyFill="1" applyBorder="1" applyAlignment="1">
      <alignment horizontal="right"/>
    </xf>
    <xf numFmtId="0" fontId="33" fillId="4" borderId="4" xfId="0" applyFont="1" applyFill="1" applyBorder="1" applyAlignment="1">
      <alignment horizontal="right"/>
    </xf>
    <xf numFmtId="0" fontId="35" fillId="2" borderId="0" xfId="0" applyFont="1" applyFill="1" applyBorder="1"/>
    <xf numFmtId="1" fontId="21" fillId="8" borderId="13" xfId="0" applyNumberFormat="1" applyFont="1" applyFill="1" applyBorder="1" applyAlignment="1">
      <alignment horizontal="right"/>
    </xf>
    <xf numFmtId="1" fontId="21" fillId="8" borderId="14" xfId="0" applyNumberFormat="1" applyFont="1" applyFill="1" applyBorder="1" applyAlignment="1">
      <alignment horizontal="right"/>
    </xf>
    <xf numFmtId="4" fontId="0" fillId="0" borderId="0" xfId="0" applyNumberFormat="1"/>
    <xf numFmtId="2" fontId="0" fillId="0" borderId="0" xfId="0" applyNumberFormat="1"/>
    <xf numFmtId="0" fontId="2" fillId="0" borderId="0" xfId="0" applyFont="1" applyAlignment="1">
      <alignment horizontal="center"/>
    </xf>
    <xf numFmtId="0" fontId="0" fillId="0" borderId="0" xfId="0" applyAlignment="1">
      <alignment horizontal="right"/>
    </xf>
    <xf numFmtId="17" fontId="0" fillId="0" borderId="0" xfId="0" applyNumberFormat="1"/>
    <xf numFmtId="0" fontId="39" fillId="9" borderId="11" xfId="0" applyFont="1" applyFill="1" applyBorder="1" applyAlignment="1">
      <alignment horizontal="center"/>
    </xf>
    <xf numFmtId="0" fontId="40" fillId="9" borderId="0" xfId="0" applyFont="1" applyFill="1" applyAlignment="1">
      <alignment horizontal="right"/>
    </xf>
    <xf numFmtId="0" fontId="0" fillId="10" borderId="11" xfId="0" applyFill="1" applyBorder="1"/>
    <xf numFmtId="0" fontId="0" fillId="7" borderId="11" xfId="0" applyFill="1" applyBorder="1"/>
    <xf numFmtId="1" fontId="0" fillId="0" borderId="0" xfId="0" applyNumberFormat="1"/>
    <xf numFmtId="0" fontId="39" fillId="9" borderId="16" xfId="0" applyFont="1" applyFill="1" applyBorder="1" applyAlignment="1">
      <alignment horizontal="center"/>
    </xf>
    <xf numFmtId="0" fontId="0" fillId="10" borderId="16" xfId="0" applyFill="1" applyBorder="1"/>
    <xf numFmtId="0" fontId="0" fillId="7" borderId="16" xfId="0" applyFill="1" applyBorder="1"/>
    <xf numFmtId="14" fontId="11" fillId="7" borderId="11" xfId="0" applyNumberFormat="1" applyFont="1" applyFill="1" applyBorder="1" applyAlignment="1">
      <alignment horizontal="center"/>
    </xf>
    <xf numFmtId="14" fontId="41" fillId="7" borderId="11" xfId="0" applyNumberFormat="1" applyFont="1" applyFill="1" applyBorder="1" applyAlignment="1">
      <alignment horizontal="center" wrapText="1"/>
    </xf>
    <xf numFmtId="0" fontId="41" fillId="7" borderId="11" xfId="0" applyFont="1" applyFill="1" applyBorder="1" applyAlignment="1">
      <alignment horizontal="center" wrapText="1"/>
    </xf>
    <xf numFmtId="0" fontId="0" fillId="7" borderId="11" xfId="0" applyFill="1" applyBorder="1" applyAlignment="1">
      <alignment horizontal="center"/>
    </xf>
    <xf numFmtId="0" fontId="0" fillId="7" borderId="11" xfId="0" applyFill="1" applyBorder="1" applyAlignment="1">
      <alignment horizontal="right"/>
    </xf>
    <xf numFmtId="0" fontId="26" fillId="7" borderId="11" xfId="0" applyFont="1" applyFill="1" applyBorder="1"/>
    <xf numFmtId="0" fontId="0" fillId="7" borderId="17" xfId="0" applyFill="1" applyBorder="1"/>
    <xf numFmtId="0" fontId="37" fillId="11" borderId="0" xfId="0" applyFont="1" applyFill="1" applyAlignment="1">
      <alignment horizontal="center"/>
    </xf>
    <xf numFmtId="0" fontId="38" fillId="11" borderId="0" xfId="0" applyFont="1" applyFill="1"/>
    <xf numFmtId="0" fontId="38" fillId="7" borderId="11" xfId="0" applyFont="1" applyFill="1" applyBorder="1" applyAlignment="1">
      <alignment horizontal="right"/>
    </xf>
    <xf numFmtId="0" fontId="0" fillId="0" borderId="0" xfId="0" applyAlignment="1">
      <alignment horizontal="center"/>
    </xf>
    <xf numFmtId="0" fontId="32" fillId="7" borderId="18" xfId="0" applyFont="1" applyFill="1" applyBorder="1" applyAlignment="1">
      <alignment horizontal="right"/>
    </xf>
    <xf numFmtId="0" fontId="42" fillId="4" borderId="4" xfId="0" applyFont="1" applyFill="1" applyBorder="1" applyAlignment="1">
      <alignment horizontal="right"/>
    </xf>
    <xf numFmtId="0" fontId="42" fillId="4" borderId="6" xfId="0" applyFont="1" applyFill="1" applyBorder="1" applyAlignment="1">
      <alignment horizontal="right"/>
    </xf>
    <xf numFmtId="1" fontId="44" fillId="8" borderId="15" xfId="0" applyNumberFormat="1" applyFont="1" applyFill="1" applyBorder="1" applyAlignment="1">
      <alignment horizontal="right"/>
    </xf>
    <xf numFmtId="1" fontId="44" fillId="8" borderId="11" xfId="0" applyNumberFormat="1" applyFont="1" applyFill="1" applyBorder="1" applyAlignment="1">
      <alignment horizontal="right"/>
    </xf>
    <xf numFmtId="1" fontId="44" fillId="8" borderId="19" xfId="0" applyNumberFormat="1" applyFont="1" applyFill="1" applyBorder="1" applyAlignment="1">
      <alignment horizontal="right"/>
    </xf>
    <xf numFmtId="0" fontId="21" fillId="7" borderId="12" xfId="0" applyFont="1" applyFill="1" applyBorder="1" applyAlignment="1">
      <alignment horizontal="right"/>
    </xf>
    <xf numFmtId="0" fontId="21" fillId="7" borderId="18" xfId="0" applyFont="1" applyFill="1" applyBorder="1" applyAlignment="1">
      <alignment horizontal="right"/>
    </xf>
    <xf numFmtId="0" fontId="21" fillId="7" borderId="15" xfId="0" applyFont="1" applyFill="1" applyBorder="1" applyAlignment="1">
      <alignment horizontal="right"/>
    </xf>
    <xf numFmtId="0" fontId="21" fillId="7" borderId="20" xfId="0" applyFont="1" applyFill="1" applyBorder="1" applyAlignment="1">
      <alignment horizontal="right"/>
    </xf>
    <xf numFmtId="0" fontId="21" fillId="7" borderId="13" xfId="0" applyFont="1" applyFill="1" applyBorder="1" applyAlignment="1">
      <alignment horizontal="right"/>
    </xf>
    <xf numFmtId="0" fontId="45" fillId="11" borderId="0" xfId="0" applyFont="1" applyFill="1" applyAlignment="1">
      <alignment horizontal="right"/>
    </xf>
    <xf numFmtId="0" fontId="43" fillId="7" borderId="21" xfId="0" applyFont="1" applyFill="1" applyBorder="1" applyAlignment="1">
      <alignment horizontal="right"/>
    </xf>
    <xf numFmtId="0" fontId="43" fillId="7" borderId="22" xfId="0" applyFont="1" applyFill="1" applyBorder="1" applyAlignment="1">
      <alignment horizontal="right"/>
    </xf>
    <xf numFmtId="0" fontId="43" fillId="7" borderId="23" xfId="0" applyFont="1" applyFill="1" applyBorder="1" applyAlignment="1">
      <alignment horizontal="right"/>
    </xf>
    <xf numFmtId="0" fontId="43" fillId="7" borderId="24" xfId="0" applyFont="1" applyFill="1" applyBorder="1" applyAlignment="1">
      <alignment horizontal="right"/>
    </xf>
    <xf numFmtId="1" fontId="21" fillId="7" borderId="12" xfId="0" applyNumberFormat="1" applyFont="1" applyFill="1" applyBorder="1" applyAlignment="1">
      <alignment horizontal="right"/>
    </xf>
    <xf numFmtId="1" fontId="43" fillId="8" borderId="25" xfId="0" applyNumberFormat="1" applyFont="1" applyFill="1" applyBorder="1" applyAlignment="1">
      <alignment horizontal="right"/>
    </xf>
    <xf numFmtId="1" fontId="21" fillId="7" borderId="13" xfId="0" applyNumberFormat="1" applyFont="1" applyFill="1" applyBorder="1" applyAlignment="1">
      <alignment horizontal="right"/>
    </xf>
    <xf numFmtId="1" fontId="21" fillId="7" borderId="14" xfId="0" applyNumberFormat="1" applyFont="1" applyFill="1" applyBorder="1" applyAlignment="1">
      <alignment horizontal="right"/>
    </xf>
    <xf numFmtId="1" fontId="44" fillId="7" borderId="15" xfId="0" applyNumberFormat="1" applyFont="1" applyFill="1" applyBorder="1" applyAlignment="1">
      <alignment horizontal="right"/>
    </xf>
    <xf numFmtId="1" fontId="44" fillId="7" borderId="11" xfId="0" applyNumberFormat="1" applyFont="1" applyFill="1" applyBorder="1" applyAlignment="1">
      <alignment horizontal="right"/>
    </xf>
    <xf numFmtId="1" fontId="44" fillId="7" borderId="19" xfId="0" applyNumberFormat="1" applyFont="1" applyFill="1" applyBorder="1" applyAlignment="1">
      <alignment horizontal="right"/>
    </xf>
    <xf numFmtId="1" fontId="43" fillId="7" borderId="21" xfId="0" applyNumberFormat="1" applyFont="1" applyFill="1" applyBorder="1" applyAlignment="1">
      <alignment horizontal="right"/>
    </xf>
    <xf numFmtId="1" fontId="43" fillId="7" borderId="25" xfId="0" applyNumberFormat="1" applyFont="1" applyFill="1" applyBorder="1" applyAlignment="1">
      <alignment horizontal="right"/>
    </xf>
    <xf numFmtId="1" fontId="43" fillId="7" borderId="26" xfId="0" applyNumberFormat="1" applyFont="1" applyFill="1" applyBorder="1" applyAlignment="1">
      <alignment horizontal="right"/>
    </xf>
    <xf numFmtId="0" fontId="22" fillId="4" borderId="27" xfId="0" applyFont="1" applyFill="1" applyBorder="1" applyAlignment="1">
      <alignment horizontal="right"/>
    </xf>
    <xf numFmtId="0" fontId="33" fillId="4" borderId="28" xfId="0" applyFont="1" applyFill="1" applyBorder="1" applyAlignment="1">
      <alignment horizontal="right"/>
    </xf>
    <xf numFmtId="0" fontId="42" fillId="4" borderId="29" xfId="0" applyFont="1" applyFill="1" applyBorder="1" applyAlignment="1">
      <alignment horizontal="right"/>
    </xf>
    <xf numFmtId="0" fontId="0" fillId="2" borderId="30" xfId="0" applyFill="1" applyBorder="1"/>
    <xf numFmtId="17" fontId="16" fillId="11" borderId="11" xfId="0" applyNumberFormat="1" applyFont="1" applyFill="1" applyBorder="1"/>
    <xf numFmtId="0" fontId="16" fillId="11" borderId="11" xfId="0" applyFont="1" applyFill="1" applyBorder="1" applyAlignment="1">
      <alignment horizontal="center"/>
    </xf>
    <xf numFmtId="0" fontId="16" fillId="11" borderId="11" xfId="0" applyFont="1" applyFill="1" applyBorder="1"/>
    <xf numFmtId="0" fontId="14" fillId="6" borderId="0" xfId="0" applyFont="1" applyFill="1" applyAlignment="1">
      <alignment horizontal="center"/>
    </xf>
    <xf numFmtId="0" fontId="2" fillId="6" borderId="31" xfId="0" applyFont="1" applyFill="1" applyBorder="1"/>
    <xf numFmtId="0" fontId="2" fillId="6" borderId="32" xfId="0" applyFont="1" applyFill="1" applyBorder="1"/>
    <xf numFmtId="0" fontId="51" fillId="9" borderId="0" xfId="0" applyFont="1" applyFill="1" applyAlignment="1">
      <alignment horizontal="center"/>
    </xf>
    <xf numFmtId="0" fontId="2" fillId="8" borderId="11" xfId="0" applyFont="1" applyFill="1" applyBorder="1"/>
    <xf numFmtId="0" fontId="50" fillId="9" borderId="0" xfId="0" applyFont="1" applyFill="1"/>
    <xf numFmtId="0" fontId="32" fillId="7" borderId="13" xfId="0" applyFont="1" applyFill="1" applyBorder="1" applyAlignment="1">
      <alignment horizontal="right"/>
    </xf>
    <xf numFmtId="0" fontId="50" fillId="4" borderId="1" xfId="0" applyFont="1" applyFill="1" applyBorder="1" applyAlignment="1">
      <alignment horizontal="center"/>
    </xf>
    <xf numFmtId="0" fontId="54" fillId="3" borderId="0" xfId="0" applyFont="1" applyFill="1" applyBorder="1"/>
    <xf numFmtId="0" fontId="57" fillId="2" borderId="6" xfId="0" applyFont="1" applyFill="1" applyBorder="1"/>
    <xf numFmtId="0" fontId="55" fillId="3" borderId="0" xfId="0" applyFont="1" applyFill="1" applyBorder="1"/>
    <xf numFmtId="0" fontId="53" fillId="3" borderId="0" xfId="0" applyFont="1" applyFill="1" applyBorder="1"/>
    <xf numFmtId="0" fontId="6" fillId="3" borderId="0" xfId="0" applyFont="1" applyFill="1" applyBorder="1" applyAlignment="1">
      <alignment horizontal="right"/>
    </xf>
    <xf numFmtId="0" fontId="6" fillId="2" borderId="7" xfId="0" applyFont="1" applyFill="1" applyBorder="1" applyAlignment="1">
      <alignment horizontal="right"/>
    </xf>
    <xf numFmtId="0" fontId="6" fillId="2" borderId="7" xfId="0" applyFont="1" applyFill="1" applyBorder="1"/>
    <xf numFmtId="0" fontId="6" fillId="3" borderId="5" xfId="0" applyFont="1" applyFill="1" applyBorder="1" applyAlignment="1">
      <alignment horizontal="left"/>
    </xf>
    <xf numFmtId="0" fontId="58" fillId="3" borderId="0" xfId="0" applyFont="1" applyFill="1" applyBorder="1"/>
    <xf numFmtId="0" fontId="6" fillId="3" borderId="0" xfId="0" applyFont="1" applyFill="1" applyBorder="1" applyAlignment="1">
      <alignment horizontal="left"/>
    </xf>
    <xf numFmtId="0" fontId="45" fillId="11" borderId="0" xfId="0" applyFont="1" applyFill="1" applyAlignment="1">
      <alignment horizontal="left"/>
    </xf>
    <xf numFmtId="0" fontId="60" fillId="11" borderId="0" xfId="0" applyFont="1" applyFill="1" applyAlignment="1">
      <alignment horizontal="center"/>
    </xf>
    <xf numFmtId="0" fontId="60" fillId="11" borderId="0" xfId="0" applyFont="1" applyFill="1"/>
    <xf numFmtId="4" fontId="59" fillId="0" borderId="0" xfId="0" applyNumberFormat="1" applyFont="1"/>
    <xf numFmtId="0" fontId="59" fillId="0" borderId="0" xfId="0" applyFont="1"/>
    <xf numFmtId="2" fontId="59" fillId="0" borderId="0" xfId="0" applyNumberFormat="1" applyFont="1"/>
    <xf numFmtId="0" fontId="0" fillId="11" borderId="0" xfId="0" applyFill="1" applyAlignment="1">
      <alignment horizontal="center"/>
    </xf>
    <xf numFmtId="0" fontId="59" fillId="11" borderId="0" xfId="0" applyFont="1" applyFill="1" applyAlignment="1">
      <alignment horizontal="center"/>
    </xf>
    <xf numFmtId="0" fontId="9" fillId="2" borderId="0" xfId="1" applyFill="1" applyBorder="1" applyAlignment="1" applyProtection="1"/>
    <xf numFmtId="0" fontId="62" fillId="2" borderId="0" xfId="0" applyFont="1" applyFill="1" applyBorder="1"/>
    <xf numFmtId="0" fontId="2" fillId="2" borderId="0" xfId="0" applyFont="1" applyFill="1" applyBorder="1"/>
    <xf numFmtId="0" fontId="31" fillId="6" borderId="0" xfId="0" applyFont="1" applyFill="1" applyAlignment="1">
      <alignment horizontal="left"/>
    </xf>
    <xf numFmtId="0" fontId="31" fillId="6" borderId="0" xfId="0" applyFont="1" applyFill="1" applyAlignment="1">
      <alignment horizontal="right"/>
    </xf>
    <xf numFmtId="0" fontId="30" fillId="11" borderId="0" xfId="0" applyFont="1" applyFill="1"/>
    <xf numFmtId="0" fontId="0" fillId="4" borderId="1" xfId="0" applyFill="1" applyBorder="1"/>
    <xf numFmtId="0" fontId="0" fillId="4" borderId="2" xfId="0" applyFill="1" applyBorder="1"/>
    <xf numFmtId="0" fontId="65" fillId="4" borderId="2" xfId="0" applyFont="1" applyFill="1" applyBorder="1"/>
    <xf numFmtId="0" fontId="64" fillId="4" borderId="2" xfId="0" applyFont="1" applyFill="1" applyBorder="1"/>
    <xf numFmtId="0" fontId="0" fillId="4" borderId="3" xfId="0" applyFill="1" applyBorder="1"/>
    <xf numFmtId="0" fontId="27" fillId="4" borderId="4" xfId="0" applyFont="1" applyFill="1" applyBorder="1"/>
    <xf numFmtId="0" fontId="27" fillId="4" borderId="0" xfId="0" applyFont="1" applyFill="1" applyBorder="1"/>
    <xf numFmtId="0" fontId="27" fillId="4" borderId="5" xfId="0" applyFont="1" applyFill="1" applyBorder="1"/>
    <xf numFmtId="0" fontId="27" fillId="4" borderId="6" xfId="0" applyFont="1" applyFill="1" applyBorder="1"/>
    <xf numFmtId="0" fontId="17" fillId="4" borderId="7" xfId="0" applyFont="1" applyFill="1" applyBorder="1"/>
    <xf numFmtId="0" fontId="27" fillId="4" borderId="7" xfId="0" applyFont="1" applyFill="1" applyBorder="1"/>
    <xf numFmtId="0" fontId="27" fillId="4" borderId="8" xfId="0" applyFont="1" applyFill="1" applyBorder="1"/>
    <xf numFmtId="0" fontId="56" fillId="3" borderId="0" xfId="0" applyFont="1" applyFill="1" applyBorder="1"/>
    <xf numFmtId="0" fontId="66" fillId="3" borderId="0" xfId="0" applyFont="1" applyFill="1" applyBorder="1"/>
    <xf numFmtId="0" fontId="63" fillId="11" borderId="0" xfId="0" applyFont="1" applyFill="1" applyAlignment="1">
      <alignment horizontal="left"/>
    </xf>
    <xf numFmtId="0" fontId="67" fillId="6" borderId="0" xfId="0" applyFont="1" applyFill="1"/>
    <xf numFmtId="0" fontId="18" fillId="3" borderId="0" xfId="0" applyFont="1" applyFill="1" applyBorder="1" applyAlignment="1">
      <alignment horizontal="right"/>
    </xf>
    <xf numFmtId="0" fontId="18" fillId="3" borderId="0" xfId="0" applyFont="1" applyFill="1" applyBorder="1"/>
    <xf numFmtId="0" fontId="1" fillId="2" borderId="0" xfId="0" applyFont="1" applyFill="1" applyBorder="1"/>
    <xf numFmtId="0" fontId="70" fillId="2" borderId="0" xfId="0" applyFont="1" applyFill="1" applyBorder="1"/>
    <xf numFmtId="0" fontId="70" fillId="2" borderId="0" xfId="0" applyFont="1" applyFill="1"/>
    <xf numFmtId="0" fontId="18" fillId="2" borderId="0" xfId="0" applyFont="1" applyFill="1" applyBorder="1"/>
    <xf numFmtId="0" fontId="15" fillId="11" borderId="0" xfId="0" applyFont="1" applyFill="1"/>
    <xf numFmtId="0" fontId="2" fillId="2" borderId="0" xfId="0" applyFont="1" applyFill="1" applyAlignment="1">
      <alignment horizontal="center"/>
    </xf>
    <xf numFmtId="0" fontId="75" fillId="4" borderId="9" xfId="0" applyFont="1" applyFill="1" applyBorder="1" applyAlignment="1">
      <alignment horizontal="center"/>
    </xf>
    <xf numFmtId="0" fontId="75" fillId="4" borderId="10" xfId="0" applyFont="1" applyFill="1" applyBorder="1" applyAlignment="1">
      <alignment horizontal="center"/>
    </xf>
    <xf numFmtId="0" fontId="0" fillId="13" borderId="0" xfId="0" applyFill="1"/>
    <xf numFmtId="0" fontId="0" fillId="13" borderId="1" xfId="0" applyFill="1" applyBorder="1" applyAlignment="1">
      <alignment horizontal="center" vertical="center"/>
    </xf>
    <xf numFmtId="0" fontId="0" fillId="13" borderId="2" xfId="0" applyFill="1" applyBorder="1" applyAlignment="1">
      <alignment horizontal="center" vertical="center"/>
    </xf>
    <xf numFmtId="0" fontId="0" fillId="13" borderId="3" xfId="0" applyFill="1" applyBorder="1" applyAlignment="1">
      <alignment horizontal="center" vertical="center"/>
    </xf>
    <xf numFmtId="0" fontId="0" fillId="13" borderId="4" xfId="0" applyFill="1" applyBorder="1" applyAlignment="1">
      <alignment horizontal="center" vertical="center"/>
    </xf>
    <xf numFmtId="0" fontId="0" fillId="13" borderId="0" xfId="0" applyFill="1" applyBorder="1" applyAlignment="1">
      <alignment horizontal="center" vertical="center"/>
    </xf>
    <xf numFmtId="0" fontId="0" fillId="13" borderId="5" xfId="0" applyFill="1" applyBorder="1" applyAlignment="1">
      <alignment horizontal="center" vertical="center"/>
    </xf>
    <xf numFmtId="0" fontId="77" fillId="13" borderId="0" xfId="0" applyFont="1" applyFill="1" applyBorder="1" applyAlignment="1">
      <alignment horizontal="center" vertical="center"/>
    </xf>
    <xf numFmtId="0" fontId="78" fillId="14" borderId="4" xfId="0" applyFont="1" applyFill="1" applyBorder="1" applyAlignment="1">
      <alignment horizontal="center" vertical="center"/>
    </xf>
    <xf numFmtId="0" fontId="78" fillId="14" borderId="0" xfId="0" applyFont="1" applyFill="1" applyBorder="1" applyAlignment="1">
      <alignment horizontal="center" vertical="center"/>
    </xf>
    <xf numFmtId="0" fontId="79" fillId="14" borderId="0" xfId="0" applyFont="1" applyFill="1" applyBorder="1" applyAlignment="1">
      <alignment horizontal="center" vertical="center"/>
    </xf>
    <xf numFmtId="0" fontId="78" fillId="14" borderId="5" xfId="0" applyFont="1" applyFill="1" applyBorder="1" applyAlignment="1">
      <alignment horizontal="center" vertical="center"/>
    </xf>
    <xf numFmtId="0" fontId="0" fillId="13" borderId="1" xfId="0" applyFill="1" applyBorder="1"/>
    <xf numFmtId="0" fontId="0" fillId="13" borderId="2" xfId="0" applyFill="1" applyBorder="1"/>
    <xf numFmtId="0" fontId="0" fillId="13" borderId="3" xfId="0" applyFill="1" applyBorder="1"/>
    <xf numFmtId="0" fontId="0" fillId="13" borderId="4" xfId="0" applyFill="1" applyBorder="1"/>
    <xf numFmtId="0" fontId="29" fillId="13" borderId="0" xfId="0" applyFont="1" applyFill="1" applyBorder="1"/>
    <xf numFmtId="0" fontId="0" fillId="13" borderId="0" xfId="0" applyFill="1" applyBorder="1"/>
    <xf numFmtId="0" fontId="0" fillId="13" borderId="5" xfId="0" applyFill="1" applyBorder="1"/>
    <xf numFmtId="0" fontId="0" fillId="13" borderId="6" xfId="0" applyFill="1" applyBorder="1"/>
    <xf numFmtId="0" fontId="0" fillId="13" borderId="7" xfId="0" applyFill="1" applyBorder="1"/>
    <xf numFmtId="0" fontId="0" fillId="13" borderId="8" xfId="0" applyFill="1" applyBorder="1"/>
    <xf numFmtId="0" fontId="76" fillId="12" borderId="0" xfId="2" applyAlignment="1">
      <alignment horizontal="center"/>
    </xf>
    <xf numFmtId="0" fontId="81" fillId="2" borderId="0" xfId="0" applyNumberFormat="1" applyFont="1" applyFill="1" applyBorder="1"/>
    <xf numFmtId="0" fontId="81" fillId="2" borderId="0" xfId="0" applyFont="1" applyFill="1"/>
    <xf numFmtId="14" fontId="2" fillId="0" borderId="11" xfId="0" applyNumberFormat="1" applyFont="1" applyBorder="1" applyAlignment="1" applyProtection="1">
      <alignment horizontal="center"/>
      <protection locked="0"/>
    </xf>
    <xf numFmtId="0" fontId="0" fillId="13" borderId="11" xfId="0" applyFill="1" applyBorder="1" applyProtection="1">
      <protection locked="0"/>
    </xf>
    <xf numFmtId="0" fontId="0" fillId="15" borderId="11" xfId="0" applyFill="1" applyBorder="1" applyAlignment="1" applyProtection="1">
      <alignment horizontal="center" vertical="center"/>
      <protection locked="0"/>
    </xf>
    <xf numFmtId="0" fontId="0" fillId="13" borderId="0" xfId="0" applyFill="1" applyBorder="1" applyProtection="1">
      <protection locked="0"/>
    </xf>
    <xf numFmtId="0" fontId="0" fillId="13" borderId="32" xfId="0" applyFill="1" applyBorder="1" applyProtection="1">
      <protection locked="0"/>
    </xf>
    <xf numFmtId="0" fontId="0" fillId="13" borderId="33" xfId="0" applyFill="1" applyBorder="1" applyProtection="1">
      <protection locked="0"/>
    </xf>
    <xf numFmtId="14" fontId="2" fillId="16" borderId="11" xfId="0" applyNumberFormat="1" applyFont="1" applyFill="1" applyBorder="1" applyAlignment="1" applyProtection="1">
      <alignment horizontal="center"/>
    </xf>
    <xf numFmtId="0" fontId="84" fillId="4" borderId="0" xfId="1" applyFont="1" applyFill="1" applyBorder="1" applyAlignment="1" applyProtection="1"/>
    <xf numFmtId="0" fontId="29" fillId="2" borderId="0" xfId="0" applyFont="1" applyFill="1" applyBorder="1"/>
    <xf numFmtId="0" fontId="78" fillId="13" borderId="34" xfId="0" applyFont="1" applyFill="1" applyBorder="1" applyAlignment="1">
      <alignment horizontal="center" vertical="center"/>
    </xf>
    <xf numFmtId="0" fontId="78" fillId="13" borderId="35" xfId="0" applyFont="1" applyFill="1" applyBorder="1" applyAlignment="1">
      <alignment horizontal="center" vertical="center"/>
    </xf>
    <xf numFmtId="0" fontId="79" fillId="13" borderId="35" xfId="0" applyFont="1" applyFill="1" applyBorder="1" applyAlignment="1">
      <alignment horizontal="center" vertical="center"/>
    </xf>
    <xf numFmtId="0" fontId="78" fillId="13" borderId="36" xfId="0" applyFont="1" applyFill="1" applyBorder="1" applyAlignment="1">
      <alignment horizontal="center" vertical="center"/>
    </xf>
    <xf numFmtId="1" fontId="16" fillId="6" borderId="11" xfId="0" applyNumberFormat="1" applyFont="1" applyFill="1" applyBorder="1"/>
    <xf numFmtId="1" fontId="0" fillId="6" borderId="11" xfId="0" applyNumberFormat="1" applyFill="1" applyBorder="1"/>
    <xf numFmtId="1" fontId="2" fillId="6" borderId="0" xfId="0" applyNumberFormat="1" applyFont="1" applyFill="1"/>
    <xf numFmtId="1" fontId="0" fillId="16" borderId="11" xfId="0" applyNumberFormat="1" applyFill="1" applyBorder="1" applyAlignment="1" applyProtection="1">
      <alignment horizontal="center" vertical="center"/>
    </xf>
    <xf numFmtId="14" fontId="2" fillId="16" borderId="40" xfId="0" applyNumberFormat="1" applyFont="1" applyFill="1" applyBorder="1" applyAlignment="1" applyProtection="1">
      <alignment horizontal="center"/>
    </xf>
    <xf numFmtId="0" fontId="0" fillId="13" borderId="31" xfId="0" applyFill="1" applyBorder="1" applyProtection="1">
      <protection locked="0"/>
    </xf>
    <xf numFmtId="0" fontId="82" fillId="14" borderId="18" xfId="0" applyFont="1" applyFill="1" applyBorder="1" applyAlignment="1">
      <alignment horizontal="center" vertical="center"/>
    </xf>
    <xf numFmtId="14" fontId="80" fillId="14" borderId="20" xfId="0" applyNumberFormat="1" applyFont="1" applyFill="1" applyBorder="1" applyAlignment="1">
      <alignment horizontal="center" vertical="center"/>
    </xf>
    <xf numFmtId="0" fontId="0" fillId="14" borderId="22" xfId="0" applyFill="1" applyBorder="1"/>
    <xf numFmtId="0" fontId="80" fillId="14" borderId="42" xfId="0" applyFont="1" applyFill="1" applyBorder="1" applyAlignment="1">
      <alignment horizontal="center" vertical="center"/>
    </xf>
    <xf numFmtId="1" fontId="0" fillId="16" borderId="40" xfId="0" applyNumberFormat="1" applyFill="1" applyBorder="1" applyAlignment="1" applyProtection="1">
      <alignment horizontal="center" vertical="center"/>
    </xf>
    <xf numFmtId="0" fontId="82" fillId="14" borderId="18" xfId="0" applyFont="1" applyFill="1" applyBorder="1" applyAlignment="1">
      <alignment horizontal="center" vertical="center" wrapText="1"/>
    </xf>
    <xf numFmtId="0" fontId="82" fillId="14" borderId="22" xfId="0" applyFont="1" applyFill="1" applyBorder="1" applyAlignment="1">
      <alignment horizontal="center" vertical="center" wrapText="1"/>
    </xf>
    <xf numFmtId="1" fontId="0" fillId="2" borderId="11" xfId="0" applyNumberFormat="1" applyFill="1" applyBorder="1"/>
    <xf numFmtId="0" fontId="85" fillId="15" borderId="20" xfId="0" applyFont="1" applyFill="1" applyBorder="1" applyAlignment="1" applyProtection="1">
      <alignment horizontal="center" vertical="center"/>
      <protection locked="0"/>
    </xf>
    <xf numFmtId="0" fontId="29" fillId="3" borderId="0" xfId="0" applyFont="1" applyFill="1" applyBorder="1"/>
    <xf numFmtId="0" fontId="87" fillId="3" borderId="0" xfId="0" applyFont="1" applyFill="1" applyBorder="1" applyAlignment="1">
      <alignment horizontal="center" vertical="center"/>
    </xf>
    <xf numFmtId="0" fontId="29" fillId="2" borderId="0" xfId="0" applyFont="1" applyFill="1" applyAlignment="1">
      <alignment vertical="center"/>
    </xf>
    <xf numFmtId="0" fontId="0" fillId="0" borderId="0" xfId="0" applyProtection="1">
      <protection locked="0"/>
    </xf>
    <xf numFmtId="0" fontId="0" fillId="15" borderId="11" xfId="0" applyFill="1" applyBorder="1" applyAlignment="1" applyProtection="1">
      <alignment horizontal="right" vertical="center"/>
      <protection locked="0"/>
    </xf>
    <xf numFmtId="0" fontId="88" fillId="14" borderId="0" xfId="1" applyFont="1" applyFill="1" applyAlignment="1" applyProtection="1">
      <alignment horizontal="center" vertical="center" wrapText="1"/>
    </xf>
    <xf numFmtId="0" fontId="89" fillId="14" borderId="41" xfId="1" applyFont="1" applyFill="1" applyBorder="1" applyAlignment="1" applyProtection="1">
      <alignment horizontal="center" vertical="center"/>
    </xf>
    <xf numFmtId="0" fontId="69" fillId="3" borderId="0" xfId="0" applyFont="1" applyFill="1" applyBorder="1" applyAlignment="1">
      <alignment horizontal="center" vertical="center" wrapText="1"/>
    </xf>
    <xf numFmtId="0" fontId="56" fillId="3" borderId="0" xfId="0" applyFont="1" applyFill="1" applyBorder="1" applyAlignment="1">
      <alignment horizontal="center" vertical="center" wrapText="1"/>
    </xf>
    <xf numFmtId="0" fontId="8" fillId="3" borderId="0" xfId="0" applyFont="1" applyFill="1" applyBorder="1" applyAlignment="1">
      <alignment horizontal="center"/>
    </xf>
    <xf numFmtId="0" fontId="4" fillId="3" borderId="0" xfId="0" applyFont="1" applyFill="1" applyBorder="1" applyAlignment="1">
      <alignment horizontal="center"/>
    </xf>
    <xf numFmtId="0" fontId="83" fillId="3" borderId="0" xfId="0" applyFont="1" applyFill="1" applyBorder="1" applyAlignment="1">
      <alignment horizontal="center"/>
    </xf>
    <xf numFmtId="0" fontId="5" fillId="3" borderId="0" xfId="0" applyFont="1" applyFill="1" applyBorder="1" applyAlignment="1">
      <alignment horizontal="center"/>
    </xf>
    <xf numFmtId="0" fontId="35" fillId="13" borderId="37" xfId="0" applyFont="1" applyFill="1" applyBorder="1" applyAlignment="1">
      <alignment horizontal="center" vertical="center" wrapText="1"/>
    </xf>
    <xf numFmtId="0" fontId="35" fillId="13" borderId="38" xfId="0" applyFont="1" applyFill="1" applyBorder="1" applyAlignment="1">
      <alignment horizontal="center" vertical="center" wrapText="1"/>
    </xf>
    <xf numFmtId="0" fontId="35" fillId="13" borderId="39" xfId="0" applyFont="1" applyFill="1" applyBorder="1" applyAlignment="1">
      <alignment horizontal="center" vertical="center" wrapText="1"/>
    </xf>
    <xf numFmtId="0" fontId="19" fillId="4" borderId="1" xfId="0" applyFont="1" applyFill="1" applyBorder="1" applyAlignment="1">
      <alignment horizontal="center" wrapText="1"/>
    </xf>
    <xf numFmtId="0" fontId="19" fillId="4" borderId="3" xfId="0" applyFont="1" applyFill="1" applyBorder="1" applyAlignment="1">
      <alignment horizontal="center"/>
    </xf>
    <xf numFmtId="0" fontId="19" fillId="4" borderId="4" xfId="0" applyFont="1" applyFill="1" applyBorder="1" applyAlignment="1">
      <alignment horizontal="center"/>
    </xf>
    <xf numFmtId="0" fontId="19" fillId="4" borderId="5" xfId="0" applyFont="1" applyFill="1" applyBorder="1" applyAlignment="1">
      <alignment horizontal="center"/>
    </xf>
    <xf numFmtId="0" fontId="19" fillId="4" borderId="6" xfId="0" applyFont="1" applyFill="1" applyBorder="1" applyAlignment="1">
      <alignment horizontal="center"/>
    </xf>
    <xf numFmtId="0" fontId="19" fillId="4" borderId="8" xfId="0" applyFont="1" applyFill="1" applyBorder="1" applyAlignment="1">
      <alignment horizontal="center"/>
    </xf>
    <xf numFmtId="0" fontId="49" fillId="4" borderId="1" xfId="0" applyFont="1" applyFill="1" applyBorder="1" applyAlignment="1">
      <alignment horizontal="center" wrapText="1"/>
    </xf>
    <xf numFmtId="0" fontId="26" fillId="2" borderId="2" xfId="0" applyFont="1" applyFill="1" applyBorder="1" applyAlignment="1">
      <alignment horizontal="center"/>
    </xf>
    <xf numFmtId="0" fontId="46" fillId="4" borderId="6" xfId="0" applyFont="1" applyFill="1" applyBorder="1" applyAlignment="1">
      <alignment horizontal="center"/>
    </xf>
    <xf numFmtId="0" fontId="46" fillId="4" borderId="7" xfId="0" applyFont="1" applyFill="1" applyBorder="1" applyAlignment="1">
      <alignment horizontal="center"/>
    </xf>
    <xf numFmtId="0" fontId="46" fillId="4" borderId="8" xfId="0" applyFont="1" applyFill="1" applyBorder="1" applyAlignment="1">
      <alignment horizontal="center"/>
    </xf>
    <xf numFmtId="0" fontId="34" fillId="4" borderId="1" xfId="0" applyFont="1" applyFill="1" applyBorder="1" applyAlignment="1">
      <alignment horizontal="center" wrapText="1"/>
    </xf>
    <xf numFmtId="0" fontId="34" fillId="4" borderId="3" xfId="0" applyFont="1" applyFill="1" applyBorder="1" applyAlignment="1">
      <alignment horizontal="center"/>
    </xf>
    <xf numFmtId="0" fontId="34" fillId="4" borderId="4" xfId="0" applyFont="1" applyFill="1" applyBorder="1" applyAlignment="1">
      <alignment horizontal="center"/>
    </xf>
    <xf numFmtId="0" fontId="34" fillId="4" borderId="5" xfId="0" applyFont="1" applyFill="1" applyBorder="1" applyAlignment="1">
      <alignment horizontal="center"/>
    </xf>
    <xf numFmtId="0" fontId="34" fillId="4" borderId="6" xfId="0" applyFont="1" applyFill="1" applyBorder="1" applyAlignment="1">
      <alignment horizontal="center"/>
    </xf>
    <xf numFmtId="0" fontId="34" fillId="4" borderId="8" xfId="0" applyFont="1" applyFill="1" applyBorder="1" applyAlignment="1">
      <alignment horizontal="center"/>
    </xf>
    <xf numFmtId="0" fontId="61" fillId="11" borderId="0" xfId="0" applyFont="1" applyFill="1" applyAlignment="1">
      <alignment horizontal="left"/>
    </xf>
    <xf numFmtId="0" fontId="52" fillId="9" borderId="0" xfId="0" applyFont="1" applyFill="1" applyAlignment="1">
      <alignment horizontal="center"/>
    </xf>
    <xf numFmtId="0" fontId="0" fillId="5" borderId="0" xfId="0" applyFill="1" applyBorder="1" applyAlignment="1">
      <alignment horizontal="center" wrapText="1"/>
    </xf>
    <xf numFmtId="0" fontId="26" fillId="5" borderId="0" xfId="0" applyFont="1" applyFill="1" applyBorder="1" applyAlignment="1">
      <alignment horizontal="center" wrapText="1"/>
    </xf>
    <xf numFmtId="0" fontId="9" fillId="3" borderId="0" xfId="1" applyFill="1" applyBorder="1" applyAlignment="1" applyProtection="1">
      <alignment horizontal="left"/>
    </xf>
  </cellXfs>
  <cellStyles count="3">
    <cellStyle name="Hyperlink" xfId="1" builtinId="8"/>
    <cellStyle name="Neutral" xfId="2" builtinId="28"/>
    <cellStyle name="Normal" xfId="0" builtinId="0"/>
  </cellStyles>
  <dxfs count="0"/>
  <tableStyles count="0" defaultTableStyle="TableStyleMedium9" defaultPivotStyle="PivotStyleLight16"/>
  <colors>
    <mruColors>
      <color rgb="FFCDF2F7"/>
      <color rgb="FFD3E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DFD181E0-5E2F-11CE-A449-00AA004A803D}" ax:persistence="persistStreamInit" r:id="rId1"/>
</file>

<file path=xl/activeX/activeX2.xml><?xml version="1.0" encoding="utf-8"?>
<ax:ocx xmlns:ax="http://schemas.microsoft.com/office/2006/activeX" xmlns:r="http://schemas.openxmlformats.org/officeDocument/2006/relationships" ax:classid="{DFD181E0-5E2F-11CE-A449-00AA004A803D}" ax:persistence="persistStreamInit" r:id="rId1"/>
</file>

<file path=xl/activeX/activeX3.xml><?xml version="1.0" encoding="utf-8"?>
<ax:ocx xmlns:ax="http://schemas.microsoft.com/office/2006/activeX" xmlns:r="http://schemas.openxmlformats.org/officeDocument/2006/relationships" ax:classid="{DFD181E0-5E2F-11CE-A449-00AA004A803D}" ax:persistence="persistStreamInit" r:id="rId1"/>
</file>

<file path=xl/activeX/activeX4.xml><?xml version="1.0" encoding="utf-8"?>
<ax:ocx xmlns:ax="http://schemas.microsoft.com/office/2006/activeX" xmlns:r="http://schemas.openxmlformats.org/officeDocument/2006/relationships" ax:classid="{DFD181E0-5E2F-11CE-A449-00AA004A803D}" ax:persistence="persistStreamInit" r:id="rId1"/>
</file>

<file path=xl/activeX/activeX5.xml><?xml version="1.0" encoding="utf-8"?>
<ax:ocx xmlns:ax="http://schemas.microsoft.com/office/2006/activeX" xmlns:r="http://schemas.openxmlformats.org/officeDocument/2006/relationships" ax:classid="{DFD181E0-5E2F-11CE-A449-00AA004A803D}" ax:persistence="persistStreamInit" r:id="rId1"/>
</file>

<file path=xl/activeX/activeX6.xml><?xml version="1.0" encoding="utf-8"?>
<ax:ocx xmlns:ax="http://schemas.microsoft.com/office/2006/activeX" xmlns:r="http://schemas.openxmlformats.org/officeDocument/2006/relationships" ax:classid="{DFD181E0-5E2F-11CE-A449-00AA004A803D}" ax:persistence="persistStreamInit" r:id="rId1"/>
</file>

<file path=xl/activeX/activeX7.xml><?xml version="1.0" encoding="utf-8"?>
<ax:ocx xmlns:ax="http://schemas.microsoft.com/office/2006/activeX" xmlns:r="http://schemas.openxmlformats.org/officeDocument/2006/relationships" ax:classid="{DFD181E0-5E2F-11CE-A449-00AA004A803D}" ax:persistence="persistStreamInit" r:id="rId1"/>
</file>

<file path=xl/activeX/activeX8.xml><?xml version="1.0" encoding="utf-8"?>
<ax:ocx xmlns:ax="http://schemas.microsoft.com/office/2006/activeX" xmlns:r="http://schemas.openxmlformats.org/officeDocument/2006/relationships" ax:classid="{DFD181E0-5E2F-11CE-A449-00AA004A803D}" ax:persistence="persistStreamInit" r:id="rId1"/>
</file>

<file path=xl/activeX/activeX9.xml><?xml version="1.0" encoding="utf-8"?>
<ax:ocx xmlns:ax="http://schemas.microsoft.com/office/2006/activeX" xmlns:r="http://schemas.openxmlformats.org/officeDocument/2006/relationships" ax:classid="{DFD181E0-5E2F-11CE-A449-00AA004A803D}" ax:persistence="persistStreamInit" r:id="rId1"/>
</file>

<file path=xl/activeX/activeX10.xml><?xml version="1.0" encoding="utf-8"?>
<ax:ocx xmlns:ax="http://schemas.microsoft.com/office/2006/activeX" xmlns:r="http://schemas.openxmlformats.org/officeDocument/2006/relationships" ax:classid="{DFD181E0-5E2F-11CE-A449-00AA004A803D}" ax:persistence="persistStreamInit" r:id="rId1"/>
</file>

<file path=xl/activeX/activeX11.xml><?xml version="1.0" encoding="utf-8"?>
<ax:ocx xmlns:ax="http://schemas.microsoft.com/office/2006/activeX" xmlns:r="http://schemas.openxmlformats.org/officeDocument/2006/relationships" ax:classid="{DFD181E0-5E2F-11CE-A449-00AA004A803D}" ax:persistence="persistStreamInit" r:id="rId1"/>
</file>

<file path=xl/activeX/activeX12.xml><?xml version="1.0" encoding="utf-8"?>
<ax:ocx xmlns:ax="http://schemas.microsoft.com/office/2006/activeX" xmlns:r="http://schemas.openxmlformats.org/officeDocument/2006/relationships" ax:classid="{DFD181E0-5E2F-11CE-A449-00AA004A803D}" ax:persistence="persistStreamInit" r:id="rId1"/>
</file>

<file path=xl/activeX/activeX13.xml><?xml version="1.0" encoding="utf-8"?>
<ax:ocx xmlns:ax="http://schemas.microsoft.com/office/2006/activeX" xmlns:r="http://schemas.openxmlformats.org/officeDocument/2006/relationships" ax:classid="{DFD181E0-5E2F-11CE-A449-00AA004A803D}" ax:persistence="persistStreamInit" r:id="rId1"/>
</file>

<file path=xl/activeX/activeX14.xml><?xml version="1.0" encoding="utf-8"?>
<ax:ocx xmlns:ax="http://schemas.microsoft.com/office/2006/activeX" xmlns:r="http://schemas.openxmlformats.org/officeDocument/2006/relationships" ax:classid="{DFD181E0-5E2F-11CE-A449-00AA004A803D}" ax:persistence="persistStreamInit" r:id="rId1"/>
</file>

<file path=xl/activeX/activeX15.xml><?xml version="1.0" encoding="utf-8"?>
<ax:ocx xmlns:ax="http://schemas.microsoft.com/office/2006/activeX" xmlns:r="http://schemas.openxmlformats.org/officeDocument/2006/relationships" ax:classid="{DFD181E0-5E2F-11CE-A449-00AA004A803D}" ax:persistence="persistStreamInit" r:id="rId1"/>
</file>

<file path=xl/activeX/activeX16.xml><?xml version="1.0" encoding="utf-8"?>
<ax:ocx xmlns:ax="http://schemas.microsoft.com/office/2006/activeX" xmlns:r="http://schemas.openxmlformats.org/officeDocument/2006/relationships" ax:classid="{DFD181E0-5E2F-11CE-A449-00AA004A803D}" ax:persistence="persistStreamInit" r:id="rId1"/>
</file>

<file path=xl/activeX/activeX17.xml><?xml version="1.0" encoding="utf-8"?>
<ax:ocx xmlns:ax="http://schemas.microsoft.com/office/2006/activeX" xmlns:r="http://schemas.openxmlformats.org/officeDocument/2006/relationships" ax:classid="{DFD181E0-5E2F-11CE-A449-00AA004A803D}" ax:persistence="persistStreamInit" r:id="rId1"/>
</file>

<file path=xl/activeX/activeX18.xml><?xml version="1.0" encoding="utf-8"?>
<ax:ocx xmlns:ax="http://schemas.microsoft.com/office/2006/activeX" xmlns:r="http://schemas.openxmlformats.org/officeDocument/2006/relationships" ax:classid="{DFD181E0-5E2F-11CE-A449-00AA004A803D}" ax:persistence="persistStreamInit" r:id="rId1"/>
</file>

<file path=xl/activeX/activeX19.xml><?xml version="1.0" encoding="utf-8"?>
<ax:ocx xmlns:ax="http://schemas.microsoft.com/office/2006/activeX" xmlns:r="http://schemas.openxmlformats.org/officeDocument/2006/relationships" ax:classid="{DFD181E0-5E2F-11CE-A449-00AA004A803D}" ax:persistence="persistStreamInit" r:id="rId1"/>
</file>

<file path=xl/activeX/activeX20.xml><?xml version="1.0" encoding="utf-8"?>
<ax:ocx xmlns:ax="http://schemas.microsoft.com/office/2006/activeX" xmlns:r="http://schemas.openxmlformats.org/officeDocument/2006/relationships" ax:classid="{DFD181E0-5E2F-11CE-A449-00AA004A803D}" ax:persistence="persistStreamInit" r:id="rId1"/>
</file>

<file path=xl/activeX/activeX21.xml><?xml version="1.0" encoding="utf-8"?>
<ax:ocx xmlns:ax="http://schemas.microsoft.com/office/2006/activeX" xmlns:r="http://schemas.openxmlformats.org/officeDocument/2006/relationships" ax:classid="{DFD181E0-5E2F-11CE-A449-00AA004A803D}" ax:persistence="persistStreamInit" r:id="rId1"/>
</file>

<file path=xl/activeX/activeX22.xml><?xml version="1.0" encoding="utf-8"?>
<ax:ocx xmlns:ax="http://schemas.microsoft.com/office/2006/activeX" xmlns:r="http://schemas.openxmlformats.org/officeDocument/2006/relationships" ax:classid="{DFD181E0-5E2F-11CE-A449-00AA004A803D}" ax:persistence="persistStreamInit" r:id="rId1"/>
</file>

<file path=xl/activeX/activeX23.xml><?xml version="1.0" encoding="utf-8"?>
<ax:ocx xmlns:ax="http://schemas.microsoft.com/office/2006/activeX" xmlns:r="http://schemas.openxmlformats.org/officeDocument/2006/relationships" ax:classid="{DFD181E0-5E2F-11CE-A449-00AA004A803D}" ax:persistence="persistStreamInit" r:id="rId1"/>
</file>

<file path=xl/activeX/activeX24.xml><?xml version="1.0" encoding="utf-8"?>
<ax:ocx xmlns:ax="http://schemas.microsoft.com/office/2006/activeX" xmlns:r="http://schemas.openxmlformats.org/officeDocument/2006/relationships" ax:classid="{DFD181E0-5E2F-11CE-A449-00AA004A803D}" ax:persistence="persistStreamInit" r:id="rId1"/>
</file>

<file path=xl/activeX/activeX25.xml><?xml version="1.0" encoding="utf-8"?>
<ax:ocx xmlns:ax="http://schemas.microsoft.com/office/2006/activeX" xmlns:r="http://schemas.openxmlformats.org/officeDocument/2006/relationships" ax:classid="{DFD181E0-5E2F-11CE-A449-00AA004A803D}" ax:persistence="persistStreamInit" r:id="rId1"/>
</file>

<file path=xl/activeX/activeX26.xml><?xml version="1.0" encoding="utf-8"?>
<ax:ocx xmlns:ax="http://schemas.microsoft.com/office/2006/activeX" xmlns:r="http://schemas.openxmlformats.org/officeDocument/2006/relationships" ax:classid="{DFD181E0-5E2F-11CE-A449-00AA004A803D}" ax:persistence="persistStreamInit" r:id="rId1"/>
</file>

<file path=xl/activeX/activeX27.xml><?xml version="1.0" encoding="utf-8"?>
<ax:ocx xmlns:ax="http://schemas.microsoft.com/office/2006/activeX" xmlns:r="http://schemas.openxmlformats.org/officeDocument/2006/relationships" ax:classid="{DFD181E0-5E2F-11CE-A449-00AA004A803D}" ax:persistence="persistStreamInit" r:id="rId1"/>
</file>

<file path=xl/activeX/activeX28.xml><?xml version="1.0" encoding="utf-8"?>
<ax:ocx xmlns:ax="http://schemas.microsoft.com/office/2006/activeX" xmlns:r="http://schemas.openxmlformats.org/officeDocument/2006/relationships" ax:classid="{DFD181E0-5E2F-11CE-A449-00AA004A803D}" ax:persistence="persistStreamInit" r:id="rId1"/>
</file>

<file path=xl/activeX/activeX29.xml><?xml version="1.0" encoding="utf-8"?>
<ax:ocx xmlns:ax="http://schemas.microsoft.com/office/2006/activeX" xmlns:r="http://schemas.openxmlformats.org/officeDocument/2006/relationships" ax:classid="{79176FB0-B7F2-11CE-97EF-00AA006D2776}" ax:persistence="persistStreamInit" r:id="rId1"/>
</file>

<file path=xl/activeX/activeX30.xml><?xml version="1.0" encoding="utf-8"?>
<ax:ocx xmlns:ax="http://schemas.microsoft.com/office/2006/activeX" xmlns:r="http://schemas.openxmlformats.org/officeDocument/2006/relationships" ax:classid="{79176FB0-B7F2-11CE-97EF-00AA006D2776}" ax:persistence="persistStreamInit" r:id="rId1"/>
</file>

<file path=xl/activeX/activeX31.xml><?xml version="1.0" encoding="utf-8"?>
<ax:ocx xmlns:ax="http://schemas.microsoft.com/office/2006/activeX" xmlns:r="http://schemas.openxmlformats.org/officeDocument/2006/relationships" ax:classid="{79176FB0-B7F2-11CE-97EF-00AA006D2776}" ax:persistence="persistStreamInit" r:id="rId1"/>
</file>

<file path=xl/activeX/activeX32.xml><?xml version="1.0" encoding="utf-8"?>
<ax:ocx xmlns:ax="http://schemas.microsoft.com/office/2006/activeX" xmlns:r="http://schemas.openxmlformats.org/officeDocument/2006/relationships" ax:classid="{79176FB0-B7F2-11CE-97EF-00AA006D2776}" ax:persistence="persistStreamInit" r:id="rId1"/>
</file>

<file path=xl/activeX/activeX33.xml><?xml version="1.0" encoding="utf-8"?>
<ax:ocx xmlns:ax="http://schemas.microsoft.com/office/2006/activeX" xmlns:r="http://schemas.openxmlformats.org/officeDocument/2006/relationships" ax:classid="{79176FB0-B7F2-11CE-97EF-00AA006D2776}" ax:persistence="persistStreamInit" r:id="rId1"/>
</file>

<file path=xl/activeX/activeX34.xml><?xml version="1.0" encoding="utf-8"?>
<ax:ocx xmlns:ax="http://schemas.microsoft.com/office/2006/activeX" xmlns:r="http://schemas.openxmlformats.org/officeDocument/2006/relationships" ax:classid="{79176FB0-B7F2-11CE-97EF-00AA006D2776}" ax:persistence="persistStreamInit" r:id="rId1"/>
</file>

<file path=xl/activeX/activeX35.xml><?xml version="1.0" encoding="utf-8"?>
<ax:ocx xmlns:ax="http://schemas.microsoft.com/office/2006/activeX" xmlns:r="http://schemas.openxmlformats.org/officeDocument/2006/relationships" ax:classid="{79176FB0-B7F2-11CE-97EF-00AA006D2776}" ax:persistence="persistStreamInit" r:id="rId1"/>
</file>

<file path=xl/activeX/activeX36.xml><?xml version="1.0" encoding="utf-8"?>
<ax:ocx xmlns:ax="http://schemas.microsoft.com/office/2006/activeX" xmlns:r="http://schemas.openxmlformats.org/officeDocument/2006/relationships" ax:classid="{79176FB0-B7F2-11CE-97EF-00AA006D2776}" ax:persistence="persistStreamInit" r:id="rId1"/>
</file>

<file path=xl/activeX/activeX37.xml><?xml version="1.0" encoding="utf-8"?>
<ax:ocx xmlns:ax="http://schemas.microsoft.com/office/2006/activeX" xmlns:r="http://schemas.openxmlformats.org/officeDocument/2006/relationships" ax:classid="{79176FB0-B7F2-11CE-97EF-00AA006D2776}" ax:persistence="persistStreamInit" r:id="rId1"/>
</file>

<file path=xl/activeX/activeX38.xml><?xml version="1.0" encoding="utf-8"?>
<ax:ocx xmlns:ax="http://schemas.microsoft.com/office/2006/activeX" xmlns:r="http://schemas.openxmlformats.org/officeDocument/2006/relationships" ax:classid="{79176FB0-B7F2-11CE-97EF-00AA006D2776}" ax:persistence="persistStreamInit" r:id="rId1"/>
</file>

<file path=xl/activeX/activeX39.xml><?xml version="1.0" encoding="utf-8"?>
<ax:ocx xmlns:ax="http://schemas.microsoft.com/office/2006/activeX" xmlns:r="http://schemas.openxmlformats.org/officeDocument/2006/relationships" ax:classid="{79176FB0-B7F2-11CE-97EF-00AA006D2776}" ax:persistence="persistStreamInit" r:id="rId1"/>
</file>

<file path=xl/activeX/activeX40.xml><?xml version="1.0" encoding="utf-8"?>
<ax:ocx xmlns:ax="http://schemas.microsoft.com/office/2006/activeX" xmlns:r="http://schemas.openxmlformats.org/officeDocument/2006/relationships" ax:classid="{79176FB0-B7F2-11CE-97EF-00AA006D2776}" ax:persistence="persistStreamInit" r:id="rId1"/>
</file>

<file path=xl/activeX/activeX41.xml><?xml version="1.0" encoding="utf-8"?>
<ax:ocx xmlns:ax="http://schemas.microsoft.com/office/2006/activeX" xmlns:r="http://schemas.openxmlformats.org/officeDocument/2006/relationships" ax:classid="{79176FB0-B7F2-11CE-97EF-00AA006D2776}" ax:persistence="persistStreamInit" r:id="rId1"/>
</file>

<file path=xl/activeX/activeX42.xml><?xml version="1.0" encoding="utf-8"?>
<ax:ocx xmlns:ax="http://schemas.microsoft.com/office/2006/activeX" xmlns:r="http://schemas.openxmlformats.org/officeDocument/2006/relationships" ax:classid="{79176FB0-B7F2-11CE-97EF-00AA006D2776}"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58341559723653E-3"/>
          <c:y val="4.6296714922552502E-2"/>
          <c:w val="0.99111549851924952"/>
          <c:h val="0.91667495546653932"/>
        </c:manualLayout>
      </c:layout>
      <c:lineChart>
        <c:grouping val="standard"/>
        <c:varyColors val="0"/>
        <c:ser>
          <c:idx val="0"/>
          <c:order val="0"/>
          <c:spPr>
            <a:ln w="12700">
              <a:solidFill>
                <a:srgbClr val="000080"/>
              </a:solidFill>
              <a:prstDash val="solid"/>
            </a:ln>
          </c:spPr>
          <c:marker>
            <c:symbol val="none"/>
          </c:marker>
          <c:val>
            <c:numRef>
              <c:f>Calculations!$D$24:$D$492</c:f>
              <c:numCache>
                <c:formatCode>General</c:formatCode>
                <c:ptCount val="469"/>
                <c:pt idx="0">
                  <c:v>57.731440180727986</c:v>
                </c:pt>
                <c:pt idx="1">
                  <c:v>39.457650756556404</c:v>
                </c:pt>
                <c:pt idx="2">
                  <c:v>24.623318809724651</c:v>
                </c:pt>
                <c:pt idx="3">
                  <c:v>13.254468799207189</c:v>
                </c:pt>
                <c:pt idx="4">
                  <c:v>5.3710455510838528</c:v>
                </c:pt>
                <c:pt idx="5">
                  <c:v>0.986879268536768</c:v>
                </c:pt>
                <c:pt idx="6">
                  <c:v>0.10966126897574213</c:v>
                </c:pt>
                <c:pt idx="7">
                  <c:v>2.7409304908524064</c:v>
                </c:pt>
                <c:pt idx="8">
                  <c:v>8.8760707938399719</c:v>
                </c:pt>
                <c:pt idx="9">
                  <c:v>18.504319057112752</c:v>
                </c:pt>
                <c:pt idx="10">
                  <c:v>31.608784061515962</c:v>
                </c:pt>
                <c:pt idx="11">
                  <c:v>48.166476122505401</c:v>
                </c:pt>
                <c:pt idx="12">
                  <c:v>68.148347421863264</c:v>
                </c:pt>
                <c:pt idx="13">
                  <c:v>91.519342967445937</c:v>
                </c:pt>
                <c:pt idx="14">
                  <c:v>118.23846209154885</c:v>
                </c:pt>
                <c:pt idx="15">
                  <c:v>148.25883038001029</c:v>
                </c:pt>
                <c:pt idx="16">
                  <c:v>181.52778190586264</c:v>
                </c:pt>
                <c:pt idx="17">
                  <c:v>217.9869516232643</c:v>
                </c:pt>
                <c:pt idx="18">
                  <c:v>257.57237775962108</c:v>
                </c:pt>
                <c:pt idx="19">
                  <c:v>300.2146140262721</c:v>
                </c:pt>
                <c:pt idx="20">
                  <c:v>345.83885145087629</c:v>
                </c:pt>
                <c:pt idx="21">
                  <c:v>394.36504961777109</c:v>
                </c:pt>
                <c:pt idx="22">
                  <c:v>445.70807708605844</c:v>
                </c:pt>
                <c:pt idx="23">
                  <c:v>499.77786073908101</c:v>
                </c:pt>
                <c:pt idx="24">
                  <c:v>556.47954380327587</c:v>
                </c:pt>
                <c:pt idx="25">
                  <c:v>615.7136522591868</c:v>
                </c:pt>
                <c:pt idx="26">
                  <c:v>677.37626935269668</c:v>
                </c:pt>
                <c:pt idx="27">
                  <c:v>741.35921790032444</c:v>
                </c:pt>
                <c:pt idx="28">
                  <c:v>807.55025006876758</c:v>
                </c:pt>
                <c:pt idx="29">
                  <c:v>875.83324429573827</c:v>
                </c:pt>
                <c:pt idx="30">
                  <c:v>946.08840900664427</c:v>
                </c:pt>
                <c:pt idx="31">
                  <c:v>1018.1924927697178</c:v>
                </c:pt>
                <c:pt idx="32">
                  <c:v>1092.019000520906</c:v>
                </c:pt>
                <c:pt idx="33">
                  <c:v>1167.4384154791974</c:v>
                </c:pt>
                <c:pt idx="34">
                  <c:v>1244.3184263630656</c:v>
                </c:pt>
                <c:pt idx="35">
                  <c:v>1322.5241595094171</c:v>
                </c:pt>
                <c:pt idx="36">
                  <c:v>1401.9184154878251</c:v>
                </c:pt>
                <c:pt idx="37">
                  <c:v>1482.3619097949586</c:v>
                </c:pt>
                <c:pt idx="38">
                  <c:v>1563.7135172069134</c:v>
                </c:pt>
                <c:pt idx="39">
                  <c:v>1645.8305193608337</c:v>
                </c:pt>
                <c:pt idx="40">
                  <c:v>1728.5688551313899</c:v>
                </c:pt>
                <c:pt idx="41">
                  <c:v>1811.7833733629702</c:v>
                </c:pt>
                <c:pt idx="42">
                  <c:v>1895.3280875141113</c:v>
                </c:pt>
                <c:pt idx="43">
                  <c:v>1979.0564317675091</c:v>
                </c:pt>
                <c:pt idx="44">
                  <c:v>2062.8215181562559</c:v>
                </c:pt>
                <c:pt idx="45">
                  <c:v>2146.4763942552645</c:v>
                </c:pt>
                <c:pt idx="46">
                  <c:v>2229.8743009857326</c:v>
                </c:pt>
                <c:pt idx="47">
                  <c:v>2312.8689300804613</c:v>
                </c:pt>
                <c:pt idx="48">
                  <c:v>2395.3146807582521</c:v>
                </c:pt>
                <c:pt idx="49">
                  <c:v>2477.0669151571615</c:v>
                </c:pt>
                <c:pt idx="50">
                  <c:v>2557.9822120784584</c:v>
                </c:pt>
                <c:pt idx="51">
                  <c:v>2637.918618596138</c:v>
                </c:pt>
                <c:pt idx="52">
                  <c:v>2716.7358990906005</c:v>
                </c:pt>
                <c:pt idx="53">
                  <c:v>2794.2957812695613</c:v>
                </c:pt>
                <c:pt idx="54">
                  <c:v>2870.4621987446553</c:v>
                </c:pt>
                <c:pt idx="55">
                  <c:v>2945.1015297381068</c:v>
                </c:pt>
                <c:pt idx="56">
                  <c:v>3018.0828315007429</c:v>
                </c:pt>
                <c:pt idx="57">
                  <c:v>3089.2780700300532</c:v>
                </c:pt>
                <c:pt idx="58">
                  <c:v>3158.5623446853569</c:v>
                </c:pt>
                <c:pt idx="59">
                  <c:v>3225.8141073059523</c:v>
                </c:pt>
                <c:pt idx="60">
                  <c:v>3290.9153754479003</c:v>
                </c:pt>
                <c:pt idx="61">
                  <c:v>3353.751939365321</c:v>
                </c:pt>
                <c:pt idx="62">
                  <c:v>3414.2135623730946</c:v>
                </c:pt>
                <c:pt idx="63">
                  <c:v>3472.1941742394683</c:v>
                </c:pt>
                <c:pt idx="64">
                  <c:v>3527.5920572692839</c:v>
                </c:pt>
                <c:pt idx="65">
                  <c:v>3580.3100247513803</c:v>
                </c:pt>
                <c:pt idx="66">
                  <c:v>3630.2555914571085</c:v>
                </c:pt>
                <c:pt idx="67">
                  <c:v>3677.3411358908479</c:v>
                </c:pt>
                <c:pt idx="68">
                  <c:v>3721.4840540078867</c:v>
                </c:pt>
                <c:pt idx="69">
                  <c:v>3762.6069041299843</c:v>
                </c:pt>
                <c:pt idx="70">
                  <c:v>3800.6375428043866</c:v>
                </c:pt>
                <c:pt idx="71">
                  <c:v>3835.5092513679624</c:v>
                </c:pt>
                <c:pt idx="72">
                  <c:v>3867.1608529944033</c:v>
                </c:pt>
                <c:pt idx="73">
                  <c:v>3895.536820019171</c:v>
                </c:pt>
                <c:pt idx="74">
                  <c:v>3920.5873713538858</c:v>
                </c:pt>
                <c:pt idx="75">
                  <c:v>3942.268559819272</c:v>
                </c:pt>
                <c:pt idx="76">
                  <c:v>3960.5423492434438</c:v>
                </c:pt>
                <c:pt idx="77">
                  <c:v>3975.3766811902756</c:v>
                </c:pt>
                <c:pt idx="78">
                  <c:v>3986.7455312007928</c:v>
                </c:pt>
                <c:pt idx="79">
                  <c:v>3994.6289544489164</c:v>
                </c:pt>
                <c:pt idx="80">
                  <c:v>3999.0131207314635</c:v>
                </c:pt>
                <c:pt idx="81">
                  <c:v>3999.8903387310243</c:v>
                </c:pt>
                <c:pt idx="82">
                  <c:v>3997.2590695091476</c:v>
                </c:pt>
                <c:pt idx="83">
                  <c:v>3991.12392920616</c:v>
                </c:pt>
                <c:pt idx="84">
                  <c:v>3981.4956809428877</c:v>
                </c:pt>
                <c:pt idx="85">
                  <c:v>3968.3912159384845</c:v>
                </c:pt>
                <c:pt idx="86">
                  <c:v>3951.8335238774944</c:v>
                </c:pt>
                <c:pt idx="87">
                  <c:v>3931.851652578137</c:v>
                </c:pt>
                <c:pt idx="88">
                  <c:v>3908.4806570325536</c:v>
                </c:pt>
                <c:pt idx="89">
                  <c:v>3881.7615379084514</c:v>
                </c:pt>
                <c:pt idx="90">
                  <c:v>3851.7411696199906</c:v>
                </c:pt>
                <c:pt idx="91">
                  <c:v>3818.4722180941376</c:v>
                </c:pt>
                <c:pt idx="92">
                  <c:v>3782.0130483767352</c:v>
                </c:pt>
                <c:pt idx="93">
                  <c:v>3742.4276222403792</c:v>
                </c:pt>
                <c:pt idx="94">
                  <c:v>3699.7853859737288</c:v>
                </c:pt>
                <c:pt idx="95">
                  <c:v>3654.1611485491239</c:v>
                </c:pt>
                <c:pt idx="96">
                  <c:v>3605.634950382228</c:v>
                </c:pt>
                <c:pt idx="97">
                  <c:v>3554.2919229139416</c:v>
                </c:pt>
                <c:pt idx="98">
                  <c:v>3500.2221392609204</c:v>
                </c:pt>
                <c:pt idx="99">
                  <c:v>3443.5204561967244</c:v>
                </c:pt>
                <c:pt idx="100">
                  <c:v>3384.2863477408118</c:v>
                </c:pt>
                <c:pt idx="101">
                  <c:v>3322.6237306473031</c:v>
                </c:pt>
                <c:pt idx="102">
                  <c:v>3258.6407820996756</c:v>
                </c:pt>
                <c:pt idx="103">
                  <c:v>3192.4497499312311</c:v>
                </c:pt>
                <c:pt idx="104">
                  <c:v>3124.166755704262</c:v>
                </c:pt>
                <c:pt idx="105">
                  <c:v>3053.9115909933571</c:v>
                </c:pt>
                <c:pt idx="106">
                  <c:v>2981.8075072302822</c:v>
                </c:pt>
                <c:pt idx="107">
                  <c:v>2907.9809994790926</c:v>
                </c:pt>
                <c:pt idx="108">
                  <c:v>2832.5615845208031</c:v>
                </c:pt>
                <c:pt idx="109">
                  <c:v>2755.6815736369363</c:v>
                </c:pt>
                <c:pt idx="110">
                  <c:v>2677.4758404905833</c:v>
                </c:pt>
                <c:pt idx="111">
                  <c:v>2598.081584512172</c:v>
                </c:pt>
                <c:pt idx="112">
                  <c:v>2517.6380902050414</c:v>
                </c:pt>
                <c:pt idx="113">
                  <c:v>2436.2864827930871</c:v>
                </c:pt>
                <c:pt idx="114">
                  <c:v>2354.1694806391665</c:v>
                </c:pt>
                <c:pt idx="115">
                  <c:v>2271.4311448686103</c:v>
                </c:pt>
                <c:pt idx="116">
                  <c:v>2188.2166266370318</c:v>
                </c:pt>
                <c:pt idx="117">
                  <c:v>2104.6719124858892</c:v>
                </c:pt>
                <c:pt idx="118">
                  <c:v>2020.9435682324911</c:v>
                </c:pt>
                <c:pt idx="119">
                  <c:v>1937.1784818437409</c:v>
                </c:pt>
                <c:pt idx="120">
                  <c:v>1853.5236057447394</c:v>
                </c:pt>
                <c:pt idx="121">
                  <c:v>1770.1256990142676</c:v>
                </c:pt>
                <c:pt idx="122">
                  <c:v>1687.1310699195374</c:v>
                </c:pt>
                <c:pt idx="123">
                  <c:v>1604.6853192417484</c:v>
                </c:pt>
                <c:pt idx="124">
                  <c:v>1522.9330848428403</c:v>
                </c:pt>
                <c:pt idx="125">
                  <c:v>1442.0177879215419</c:v>
                </c:pt>
                <c:pt idx="126">
                  <c:v>1362.0813814038588</c:v>
                </c:pt>
                <c:pt idx="127">
                  <c:v>1283.2641009093995</c:v>
                </c:pt>
                <c:pt idx="128">
                  <c:v>1205.7042187304405</c:v>
                </c:pt>
                <c:pt idx="129">
                  <c:v>1129.5378012553451</c:v>
                </c:pt>
                <c:pt idx="130">
                  <c:v>1054.8984702618934</c:v>
                </c:pt>
                <c:pt idx="131">
                  <c:v>981.91716849925717</c:v>
                </c:pt>
                <c:pt idx="132">
                  <c:v>910.72192996994704</c:v>
                </c:pt>
                <c:pt idx="133">
                  <c:v>841.43765531464192</c:v>
                </c:pt>
                <c:pt idx="134">
                  <c:v>774.18589269404788</c:v>
                </c:pt>
                <c:pt idx="135">
                  <c:v>709.08462455209838</c:v>
                </c:pt>
                <c:pt idx="136">
                  <c:v>646.24806063467918</c:v>
                </c:pt>
                <c:pt idx="137">
                  <c:v>585.78643762690422</c:v>
                </c:pt>
                <c:pt idx="138">
                  <c:v>527.80582576053416</c:v>
                </c:pt>
                <c:pt idx="139">
                  <c:v>472.40794273071492</c:v>
                </c:pt>
                <c:pt idx="140">
                  <c:v>419.6899752486197</c:v>
                </c:pt>
                <c:pt idx="141">
                  <c:v>369.7444085428906</c:v>
                </c:pt>
                <c:pt idx="142">
                  <c:v>322.65886410915391</c:v>
                </c:pt>
                <c:pt idx="143">
                  <c:v>278.51594599211353</c:v>
                </c:pt>
                <c:pt idx="144">
                  <c:v>237.39309587001549</c:v>
                </c:pt>
                <c:pt idx="145">
                  <c:v>199.36245719561202</c:v>
                </c:pt>
                <c:pt idx="146">
                  <c:v>164.49074863203782</c:v>
                </c:pt>
                <c:pt idx="147">
                  <c:v>132.83914700559694</c:v>
                </c:pt>
                <c:pt idx="148">
                  <c:v>104.4631799808285</c:v>
                </c:pt>
                <c:pt idx="149">
                  <c:v>79.412628646114172</c:v>
                </c:pt>
                <c:pt idx="150">
                  <c:v>57.731440180728441</c:v>
                </c:pt>
                <c:pt idx="151">
                  <c:v>39.457650756556404</c:v>
                </c:pt>
                <c:pt idx="152">
                  <c:v>24.623318809724424</c:v>
                </c:pt>
                <c:pt idx="153">
                  <c:v>13.254468799207416</c:v>
                </c:pt>
                <c:pt idx="154">
                  <c:v>5.3710455510840802</c:v>
                </c:pt>
                <c:pt idx="155">
                  <c:v>0.986879268536768</c:v>
                </c:pt>
                <c:pt idx="156">
                  <c:v>0.10966126897574213</c:v>
                </c:pt>
                <c:pt idx="157">
                  <c:v>2.7409304908524064</c:v>
                </c:pt>
                <c:pt idx="158">
                  <c:v>8.8760707938397445</c:v>
                </c:pt>
                <c:pt idx="159">
                  <c:v>18.504319057112752</c:v>
                </c:pt>
                <c:pt idx="160">
                  <c:v>31.608784061516417</c:v>
                </c:pt>
                <c:pt idx="161">
                  <c:v>48.166476122505401</c:v>
                </c:pt>
                <c:pt idx="162">
                  <c:v>68.148347421863264</c:v>
                </c:pt>
                <c:pt idx="163">
                  <c:v>91.519342967446391</c:v>
                </c:pt>
                <c:pt idx="164">
                  <c:v>118.23846209154863</c:v>
                </c:pt>
                <c:pt idx="165">
                  <c:v>148.25883038000939</c:v>
                </c:pt>
                <c:pt idx="166">
                  <c:v>181.52778190586241</c:v>
                </c:pt>
                <c:pt idx="167">
                  <c:v>217.98695162326476</c:v>
                </c:pt>
                <c:pt idx="168">
                  <c:v>257.57237775962267</c:v>
                </c:pt>
                <c:pt idx="169">
                  <c:v>300.21461402627097</c:v>
                </c:pt>
                <c:pt idx="170">
                  <c:v>345.83885145087606</c:v>
                </c:pt>
                <c:pt idx="171">
                  <c:v>394.36504961777177</c:v>
                </c:pt>
                <c:pt idx="172">
                  <c:v>445.70807708606026</c:v>
                </c:pt>
                <c:pt idx="173">
                  <c:v>499.77786073907964</c:v>
                </c:pt>
                <c:pt idx="174">
                  <c:v>556.47954380327292</c:v>
                </c:pt>
                <c:pt idx="175">
                  <c:v>615.71365225918771</c:v>
                </c:pt>
                <c:pt idx="176">
                  <c:v>677.37626935269645</c:v>
                </c:pt>
                <c:pt idx="177">
                  <c:v>741.35921790032398</c:v>
                </c:pt>
                <c:pt idx="178">
                  <c:v>807.55025006876872</c:v>
                </c:pt>
                <c:pt idx="179">
                  <c:v>875.83324429574054</c:v>
                </c:pt>
                <c:pt idx="180">
                  <c:v>946.08840900664245</c:v>
                </c:pt>
                <c:pt idx="181">
                  <c:v>1018.1924927697174</c:v>
                </c:pt>
                <c:pt idx="182">
                  <c:v>1092.0190005209072</c:v>
                </c:pt>
                <c:pt idx="183">
                  <c:v>1167.4384154791937</c:v>
                </c:pt>
                <c:pt idx="184">
                  <c:v>1244.3184263630633</c:v>
                </c:pt>
                <c:pt idx="185">
                  <c:v>1322.5241595094167</c:v>
                </c:pt>
                <c:pt idx="186">
                  <c:v>1401.918415487828</c:v>
                </c:pt>
                <c:pt idx="187">
                  <c:v>1482.3619097949545</c:v>
                </c:pt>
                <c:pt idx="188">
                  <c:v>1563.7135172069129</c:v>
                </c:pt>
                <c:pt idx="189">
                  <c:v>1645.8305193608333</c:v>
                </c:pt>
                <c:pt idx="190">
                  <c:v>1728.5688551313929</c:v>
                </c:pt>
                <c:pt idx="191">
                  <c:v>1811.783373362968</c:v>
                </c:pt>
                <c:pt idx="192">
                  <c:v>1895.3280875141108</c:v>
                </c:pt>
                <c:pt idx="193">
                  <c:v>1979.0564317675087</c:v>
                </c:pt>
                <c:pt idx="194">
                  <c:v>2062.8215181562587</c:v>
                </c:pt>
                <c:pt idx="195">
                  <c:v>2146.4763942552604</c:v>
                </c:pt>
                <c:pt idx="196">
                  <c:v>2229.8743009857321</c:v>
                </c:pt>
                <c:pt idx="197">
                  <c:v>2312.8689300804626</c:v>
                </c:pt>
                <c:pt idx="198">
                  <c:v>2395.3146807582548</c:v>
                </c:pt>
                <c:pt idx="199">
                  <c:v>2477.0669151571592</c:v>
                </c:pt>
                <c:pt idx="200">
                  <c:v>2557.9822120784579</c:v>
                </c:pt>
                <c:pt idx="201">
                  <c:v>2637.9186185961412</c:v>
                </c:pt>
                <c:pt idx="202">
                  <c:v>2716.7358990905968</c:v>
                </c:pt>
                <c:pt idx="203">
                  <c:v>2794.2957812695595</c:v>
                </c:pt>
                <c:pt idx="204">
                  <c:v>2870.4621987446549</c:v>
                </c:pt>
                <c:pt idx="205">
                  <c:v>2945.1015297381095</c:v>
                </c:pt>
                <c:pt idx="206">
                  <c:v>3018.0828315007393</c:v>
                </c:pt>
                <c:pt idx="207">
                  <c:v>3089.2780700300527</c:v>
                </c:pt>
                <c:pt idx="208">
                  <c:v>3158.5623446853579</c:v>
                </c:pt>
                <c:pt idx="209">
                  <c:v>3225.8141073059551</c:v>
                </c:pt>
                <c:pt idx="210">
                  <c:v>3290.9153754478989</c:v>
                </c:pt>
                <c:pt idx="211">
                  <c:v>3353.7519393653206</c:v>
                </c:pt>
                <c:pt idx="212">
                  <c:v>3414.2135623730956</c:v>
                </c:pt>
                <c:pt idx="213">
                  <c:v>3472.1941742394702</c:v>
                </c:pt>
                <c:pt idx="214">
                  <c:v>3527.592057269283</c:v>
                </c:pt>
                <c:pt idx="215">
                  <c:v>3580.3100247513803</c:v>
                </c:pt>
                <c:pt idx="216">
                  <c:v>3630.2555914571094</c:v>
                </c:pt>
                <c:pt idx="217">
                  <c:v>3677.3411358908461</c:v>
                </c:pt>
                <c:pt idx="218">
                  <c:v>3721.4840540078862</c:v>
                </c:pt>
                <c:pt idx="219">
                  <c:v>3762.6069041299843</c:v>
                </c:pt>
                <c:pt idx="220">
                  <c:v>3800.6375428043875</c:v>
                </c:pt>
                <c:pt idx="221">
                  <c:v>3835.509251367961</c:v>
                </c:pt>
                <c:pt idx="222">
                  <c:v>3867.1608529944028</c:v>
                </c:pt>
                <c:pt idx="223">
                  <c:v>3895.5368200191715</c:v>
                </c:pt>
                <c:pt idx="224">
                  <c:v>3920.5873713538849</c:v>
                </c:pt>
                <c:pt idx="225">
                  <c:v>3942.2685598192729</c:v>
                </c:pt>
                <c:pt idx="226">
                  <c:v>3960.5423492434438</c:v>
                </c:pt>
                <c:pt idx="227">
                  <c:v>3975.3766811902756</c:v>
                </c:pt>
                <c:pt idx="228">
                  <c:v>3986.7455312007924</c:v>
                </c:pt>
                <c:pt idx="229">
                  <c:v>3994.6289544489159</c:v>
                </c:pt>
                <c:pt idx="230">
                  <c:v>3999.0131207314635</c:v>
                </c:pt>
                <c:pt idx="231">
                  <c:v>3999.8903387310243</c:v>
                </c:pt>
                <c:pt idx="232">
                  <c:v>3997.2590695091476</c:v>
                </c:pt>
                <c:pt idx="233">
                  <c:v>3991.1239292061596</c:v>
                </c:pt>
                <c:pt idx="234">
                  <c:v>3981.4956809428872</c:v>
                </c:pt>
                <c:pt idx="235">
                  <c:v>3968.3912159384836</c:v>
                </c:pt>
                <c:pt idx="236">
                  <c:v>3951.8335238774939</c:v>
                </c:pt>
                <c:pt idx="237">
                  <c:v>3931.851652578137</c:v>
                </c:pt>
                <c:pt idx="238">
                  <c:v>3908.4806570325536</c:v>
                </c:pt>
                <c:pt idx="239">
                  <c:v>3881.7615379084527</c:v>
                </c:pt>
                <c:pt idx="240">
                  <c:v>3851.7411696199906</c:v>
                </c:pt>
                <c:pt idx="241">
                  <c:v>3818.4722180941376</c:v>
                </c:pt>
                <c:pt idx="242">
                  <c:v>3782.0130483767352</c:v>
                </c:pt>
                <c:pt idx="243">
                  <c:v>3742.4276222403814</c:v>
                </c:pt>
                <c:pt idx="244">
                  <c:v>3699.7853859737293</c:v>
                </c:pt>
                <c:pt idx="245">
                  <c:v>3654.1611485491239</c:v>
                </c:pt>
                <c:pt idx="246">
                  <c:v>3605.634950382233</c:v>
                </c:pt>
                <c:pt idx="247">
                  <c:v>3554.2919229139397</c:v>
                </c:pt>
                <c:pt idx="248">
                  <c:v>3500.2221392609208</c:v>
                </c:pt>
                <c:pt idx="249">
                  <c:v>3443.5204561967248</c:v>
                </c:pt>
                <c:pt idx="250">
                  <c:v>3384.2863477408127</c:v>
                </c:pt>
                <c:pt idx="251">
                  <c:v>3322.6237306473013</c:v>
                </c:pt>
                <c:pt idx="252">
                  <c:v>3258.6407820996765</c:v>
                </c:pt>
                <c:pt idx="253">
                  <c:v>3192.4497499312315</c:v>
                </c:pt>
                <c:pt idx="254">
                  <c:v>3124.1667557042597</c:v>
                </c:pt>
                <c:pt idx="255">
                  <c:v>3053.911590993358</c:v>
                </c:pt>
                <c:pt idx="256">
                  <c:v>2981.8075072302827</c:v>
                </c:pt>
                <c:pt idx="257">
                  <c:v>2907.980999479093</c:v>
                </c:pt>
                <c:pt idx="258">
                  <c:v>2832.5615845208004</c:v>
                </c:pt>
                <c:pt idx="259">
                  <c:v>2755.6815736369367</c:v>
                </c:pt>
                <c:pt idx="260">
                  <c:v>2677.4758404905833</c:v>
                </c:pt>
                <c:pt idx="261">
                  <c:v>2598.0815845121792</c:v>
                </c:pt>
                <c:pt idx="262">
                  <c:v>2517.6380902050387</c:v>
                </c:pt>
                <c:pt idx="263">
                  <c:v>2436.2864827930875</c:v>
                </c:pt>
                <c:pt idx="264">
                  <c:v>2354.169480639167</c:v>
                </c:pt>
                <c:pt idx="265">
                  <c:v>2271.4311448686071</c:v>
                </c:pt>
                <c:pt idx="266">
                  <c:v>2188.2166266370255</c:v>
                </c:pt>
                <c:pt idx="267">
                  <c:v>2104.6719124858896</c:v>
                </c:pt>
                <c:pt idx="268">
                  <c:v>2020.9435682324915</c:v>
                </c:pt>
                <c:pt idx="269">
                  <c:v>1937.1784818437413</c:v>
                </c:pt>
                <c:pt idx="270">
                  <c:v>1853.5236057447398</c:v>
                </c:pt>
                <c:pt idx="271">
                  <c:v>1770.1256990142681</c:v>
                </c:pt>
                <c:pt idx="272">
                  <c:v>1687.1310699195446</c:v>
                </c:pt>
                <c:pt idx="273">
                  <c:v>1604.6853192417523</c:v>
                </c:pt>
                <c:pt idx="274">
                  <c:v>1522.933084842834</c:v>
                </c:pt>
                <c:pt idx="275">
                  <c:v>1442.0177879215423</c:v>
                </c:pt>
                <c:pt idx="276">
                  <c:v>1362.0813814038593</c:v>
                </c:pt>
                <c:pt idx="277">
                  <c:v>1283.2641009093968</c:v>
                </c:pt>
                <c:pt idx="278">
                  <c:v>1205.704218730441</c:v>
                </c:pt>
                <c:pt idx="279">
                  <c:v>1129.5378012553456</c:v>
                </c:pt>
                <c:pt idx="280">
                  <c:v>1054.8984702618909</c:v>
                </c:pt>
                <c:pt idx="281">
                  <c:v>981.9171684992607</c:v>
                </c:pt>
                <c:pt idx="282">
                  <c:v>910.7219299699475</c:v>
                </c:pt>
                <c:pt idx="283">
                  <c:v>841.43765531464237</c:v>
                </c:pt>
                <c:pt idx="284">
                  <c:v>774.18589269404538</c:v>
                </c:pt>
                <c:pt idx="285">
                  <c:v>709.08462455210133</c:v>
                </c:pt>
                <c:pt idx="286">
                  <c:v>646.24806063467963</c:v>
                </c:pt>
                <c:pt idx="287">
                  <c:v>585.78643762690467</c:v>
                </c:pt>
                <c:pt idx="288">
                  <c:v>527.80582576053439</c:v>
                </c:pt>
                <c:pt idx="289">
                  <c:v>472.40794273071742</c:v>
                </c:pt>
                <c:pt idx="290">
                  <c:v>419.68997524861993</c:v>
                </c:pt>
                <c:pt idx="291">
                  <c:v>369.74440854289082</c:v>
                </c:pt>
                <c:pt idx="292">
                  <c:v>322.65886410915027</c:v>
                </c:pt>
                <c:pt idx="293">
                  <c:v>278.51594599211376</c:v>
                </c:pt>
                <c:pt idx="294">
                  <c:v>237.39309587001594</c:v>
                </c:pt>
                <c:pt idx="295">
                  <c:v>199.36245719561225</c:v>
                </c:pt>
                <c:pt idx="296">
                  <c:v>164.49074863203919</c:v>
                </c:pt>
                <c:pt idx="297">
                  <c:v>132.83914700559717</c:v>
                </c:pt>
                <c:pt idx="298">
                  <c:v>104.46317998082873</c:v>
                </c:pt>
                <c:pt idx="299">
                  <c:v>79.41262864611349</c:v>
                </c:pt>
                <c:pt idx="300">
                  <c:v>57.731440180728669</c:v>
                </c:pt>
                <c:pt idx="301">
                  <c:v>39.457650756556632</c:v>
                </c:pt>
                <c:pt idx="302">
                  <c:v>24.623318809724424</c:v>
                </c:pt>
                <c:pt idx="303">
                  <c:v>13.254468799206961</c:v>
                </c:pt>
                <c:pt idx="304">
                  <c:v>5.3710455510840802</c:v>
                </c:pt>
                <c:pt idx="305">
                  <c:v>0.98687926853699537</c:v>
                </c:pt>
                <c:pt idx="306">
                  <c:v>0.10966126897574213</c:v>
                </c:pt>
                <c:pt idx="307">
                  <c:v>2.7409304908524064</c:v>
                </c:pt>
                <c:pt idx="308">
                  <c:v>8.8760707938397445</c:v>
                </c:pt>
                <c:pt idx="309">
                  <c:v>18.504319057112752</c:v>
                </c:pt>
                <c:pt idx="310">
                  <c:v>31.608784061516417</c:v>
                </c:pt>
                <c:pt idx="311">
                  <c:v>48.166476122504491</c:v>
                </c:pt>
                <c:pt idx="312">
                  <c:v>68.148347421863036</c:v>
                </c:pt>
                <c:pt idx="313">
                  <c:v>91.519342967446164</c:v>
                </c:pt>
                <c:pt idx="314">
                  <c:v>118.23846209154726</c:v>
                </c:pt>
                <c:pt idx="315">
                  <c:v>148.25883038000916</c:v>
                </c:pt>
                <c:pt idx="316">
                  <c:v>181.52778190586514</c:v>
                </c:pt>
                <c:pt idx="317">
                  <c:v>217.98695162326453</c:v>
                </c:pt>
                <c:pt idx="318">
                  <c:v>257.57237775962221</c:v>
                </c:pt>
                <c:pt idx="319">
                  <c:v>300.21461402627074</c:v>
                </c:pt>
                <c:pt idx="320">
                  <c:v>345.83885145087561</c:v>
                </c:pt>
                <c:pt idx="321">
                  <c:v>394.36504961777155</c:v>
                </c:pt>
                <c:pt idx="322">
                  <c:v>445.70807708605548</c:v>
                </c:pt>
                <c:pt idx="323">
                  <c:v>499.77786073907919</c:v>
                </c:pt>
                <c:pt idx="324">
                  <c:v>556.47954380327519</c:v>
                </c:pt>
                <c:pt idx="325">
                  <c:v>615.71365225918726</c:v>
                </c:pt>
                <c:pt idx="326">
                  <c:v>677.37626935269327</c:v>
                </c:pt>
                <c:pt idx="327">
                  <c:v>741.35921790032353</c:v>
                </c:pt>
                <c:pt idx="328">
                  <c:v>807.55025006876826</c:v>
                </c:pt>
                <c:pt idx="329">
                  <c:v>875.8332442957344</c:v>
                </c:pt>
                <c:pt idx="330">
                  <c:v>946.088409006642</c:v>
                </c:pt>
                <c:pt idx="331">
                  <c:v>1018.192492769717</c:v>
                </c:pt>
                <c:pt idx="332">
                  <c:v>1092.0190005209067</c:v>
                </c:pt>
                <c:pt idx="333">
                  <c:v>1167.4384154791996</c:v>
                </c:pt>
                <c:pt idx="334">
                  <c:v>1244.3184263630696</c:v>
                </c:pt>
                <c:pt idx="335">
                  <c:v>1322.5241595094162</c:v>
                </c:pt>
                <c:pt idx="336">
                  <c:v>1401.9184154878276</c:v>
                </c:pt>
                <c:pt idx="337">
                  <c:v>1482.361909794954</c:v>
                </c:pt>
                <c:pt idx="338">
                  <c:v>1563.7135172069125</c:v>
                </c:pt>
                <c:pt idx="339">
                  <c:v>1645.8305193608328</c:v>
                </c:pt>
                <c:pt idx="340">
                  <c:v>1728.5688551313924</c:v>
                </c:pt>
                <c:pt idx="341">
                  <c:v>1811.7833733629675</c:v>
                </c:pt>
                <c:pt idx="342">
                  <c:v>1895.3280875141104</c:v>
                </c:pt>
                <c:pt idx="343">
                  <c:v>1979.0564317675082</c:v>
                </c:pt>
                <c:pt idx="344">
                  <c:v>2062.8215181562514</c:v>
                </c:pt>
                <c:pt idx="345">
                  <c:v>2146.4763942552599</c:v>
                </c:pt>
                <c:pt idx="346">
                  <c:v>2229.8743009857244</c:v>
                </c:pt>
                <c:pt idx="347">
                  <c:v>2312.8689300804622</c:v>
                </c:pt>
                <c:pt idx="348">
                  <c:v>2395.3146807582543</c:v>
                </c:pt>
                <c:pt idx="349">
                  <c:v>2477.0669151571656</c:v>
                </c:pt>
                <c:pt idx="350">
                  <c:v>2557.9822120784575</c:v>
                </c:pt>
                <c:pt idx="351">
                  <c:v>2637.9186185961407</c:v>
                </c:pt>
                <c:pt idx="352">
                  <c:v>2716.7358990905964</c:v>
                </c:pt>
                <c:pt idx="353">
                  <c:v>2794.295781269559</c:v>
                </c:pt>
                <c:pt idx="354">
                  <c:v>2870.4621987446544</c:v>
                </c:pt>
                <c:pt idx="355">
                  <c:v>2945.1015297381091</c:v>
                </c:pt>
                <c:pt idx="356">
                  <c:v>3018.0828315007393</c:v>
                </c:pt>
                <c:pt idx="357">
                  <c:v>3089.2780700300582</c:v>
                </c:pt>
                <c:pt idx="358">
                  <c:v>3158.5623446853574</c:v>
                </c:pt>
                <c:pt idx="359">
                  <c:v>3225.8141073059487</c:v>
                </c:pt>
                <c:pt idx="360">
                  <c:v>3290.9153754478984</c:v>
                </c:pt>
                <c:pt idx="361">
                  <c:v>3353.7519393653147</c:v>
                </c:pt>
                <c:pt idx="362">
                  <c:v>3414.2135623730951</c:v>
                </c:pt>
                <c:pt idx="363">
                  <c:v>3472.1941742394702</c:v>
                </c:pt>
                <c:pt idx="364">
                  <c:v>3527.5920572692821</c:v>
                </c:pt>
                <c:pt idx="365">
                  <c:v>3580.3100247513798</c:v>
                </c:pt>
                <c:pt idx="366">
                  <c:v>3630.2555914571089</c:v>
                </c:pt>
                <c:pt idx="367">
                  <c:v>3677.3411358908456</c:v>
                </c:pt>
                <c:pt idx="368">
                  <c:v>3721.4840540078858</c:v>
                </c:pt>
                <c:pt idx="369">
                  <c:v>3762.6069041299875</c:v>
                </c:pt>
                <c:pt idx="370">
                  <c:v>3800.6375428043875</c:v>
                </c:pt>
                <c:pt idx="371">
                  <c:v>3835.5092513679633</c:v>
                </c:pt>
                <c:pt idx="372">
                  <c:v>3867.1608529944028</c:v>
                </c:pt>
                <c:pt idx="373">
                  <c:v>3895.5368200191715</c:v>
                </c:pt>
                <c:pt idx="374">
                  <c:v>3920.5873713538867</c:v>
                </c:pt>
                <c:pt idx="375">
                  <c:v>3942.2685598192711</c:v>
                </c:pt>
                <c:pt idx="376">
                  <c:v>3960.5423492434447</c:v>
                </c:pt>
                <c:pt idx="377">
                  <c:v>3975.3766811902756</c:v>
                </c:pt>
                <c:pt idx="378">
                  <c:v>3986.7455312007933</c:v>
                </c:pt>
                <c:pt idx="379">
                  <c:v>3994.6289544489159</c:v>
                </c:pt>
                <c:pt idx="380">
                  <c:v>3999.013120731463</c:v>
                </c:pt>
                <c:pt idx="381">
                  <c:v>3999.8903387310243</c:v>
                </c:pt>
                <c:pt idx="382">
                  <c:v>3997.2590695091476</c:v>
                </c:pt>
                <c:pt idx="383">
                  <c:v>3991.1239292061596</c:v>
                </c:pt>
                <c:pt idx="384">
                  <c:v>3981.4956809428863</c:v>
                </c:pt>
                <c:pt idx="385">
                  <c:v>3968.3912159384836</c:v>
                </c:pt>
                <c:pt idx="386">
                  <c:v>3951.8335238774944</c:v>
                </c:pt>
                <c:pt idx="387">
                  <c:v>3931.851652578137</c:v>
                </c:pt>
                <c:pt idx="388">
                  <c:v>3908.4806570325536</c:v>
                </c:pt>
                <c:pt idx="389">
                  <c:v>3881.7615379084505</c:v>
                </c:pt>
                <c:pt idx="390">
                  <c:v>3851.7411696199906</c:v>
                </c:pt>
                <c:pt idx="391">
                  <c:v>3818.472218094138</c:v>
                </c:pt>
                <c:pt idx="392">
                  <c:v>3782.0130483767325</c:v>
                </c:pt>
                <c:pt idx="393">
                  <c:v>3742.4276222403778</c:v>
                </c:pt>
                <c:pt idx="394">
                  <c:v>3699.7853859737297</c:v>
                </c:pt>
                <c:pt idx="395">
                  <c:v>3654.1611485491244</c:v>
                </c:pt>
                <c:pt idx="396">
                  <c:v>3605.634950382233</c:v>
                </c:pt>
                <c:pt idx="397">
                  <c:v>3554.2919229139402</c:v>
                </c:pt>
                <c:pt idx="398">
                  <c:v>3500.2221392609163</c:v>
                </c:pt>
                <c:pt idx="399">
                  <c:v>3443.5204561967248</c:v>
                </c:pt>
                <c:pt idx="400">
                  <c:v>3384.2863477408127</c:v>
                </c:pt>
                <c:pt idx="401">
                  <c:v>3322.6237306473013</c:v>
                </c:pt>
                <c:pt idx="402">
                  <c:v>3258.6407820996765</c:v>
                </c:pt>
                <c:pt idx="403">
                  <c:v>3192.449749931232</c:v>
                </c:pt>
                <c:pt idx="404">
                  <c:v>3124.1667557042656</c:v>
                </c:pt>
                <c:pt idx="405">
                  <c:v>3053.9115909933525</c:v>
                </c:pt>
                <c:pt idx="406">
                  <c:v>2981.8075072302831</c:v>
                </c:pt>
                <c:pt idx="407">
                  <c:v>2907.9809994790935</c:v>
                </c:pt>
                <c:pt idx="408">
                  <c:v>2832.5615845208004</c:v>
                </c:pt>
                <c:pt idx="409">
                  <c:v>2755.6815736369308</c:v>
                </c:pt>
                <c:pt idx="410">
                  <c:v>2677.4758404905842</c:v>
                </c:pt>
                <c:pt idx="411">
                  <c:v>2598.0815845121729</c:v>
                </c:pt>
                <c:pt idx="412">
                  <c:v>2517.6380902050391</c:v>
                </c:pt>
                <c:pt idx="413">
                  <c:v>2436.2864827930807</c:v>
                </c:pt>
                <c:pt idx="414">
                  <c:v>2354.1694806391674</c:v>
                </c:pt>
                <c:pt idx="415">
                  <c:v>2271.4311448686076</c:v>
                </c:pt>
                <c:pt idx="416">
                  <c:v>2188.2166266370259</c:v>
                </c:pt>
                <c:pt idx="417">
                  <c:v>2104.6719124858901</c:v>
                </c:pt>
                <c:pt idx="418">
                  <c:v>2020.943568232492</c:v>
                </c:pt>
                <c:pt idx="419">
                  <c:v>1937.1784818437491</c:v>
                </c:pt>
                <c:pt idx="420">
                  <c:v>1853.5236057447332</c:v>
                </c:pt>
                <c:pt idx="421">
                  <c:v>1770.1256990142615</c:v>
                </c:pt>
                <c:pt idx="422">
                  <c:v>1687.1310699195383</c:v>
                </c:pt>
                <c:pt idx="423">
                  <c:v>1604.6853192417457</c:v>
                </c:pt>
                <c:pt idx="424">
                  <c:v>1522.9330848428344</c:v>
                </c:pt>
                <c:pt idx="425">
                  <c:v>1442.0177879215428</c:v>
                </c:pt>
                <c:pt idx="426">
                  <c:v>1362.0813814038597</c:v>
                </c:pt>
                <c:pt idx="427">
                  <c:v>1283.2641009093973</c:v>
                </c:pt>
                <c:pt idx="428">
                  <c:v>1205.7042187304348</c:v>
                </c:pt>
                <c:pt idx="429">
                  <c:v>1129.5378012553458</c:v>
                </c:pt>
                <c:pt idx="430">
                  <c:v>1054.8984702618911</c:v>
                </c:pt>
                <c:pt idx="431">
                  <c:v>981.9171684992549</c:v>
                </c:pt>
                <c:pt idx="432">
                  <c:v>910.72192996994772</c:v>
                </c:pt>
                <c:pt idx="433">
                  <c:v>841.43765531464283</c:v>
                </c:pt>
                <c:pt idx="434">
                  <c:v>774.18589269404038</c:v>
                </c:pt>
                <c:pt idx="435">
                  <c:v>709.08462455209633</c:v>
                </c:pt>
                <c:pt idx="436">
                  <c:v>646.24806063467486</c:v>
                </c:pt>
                <c:pt idx="437">
                  <c:v>585.7864376269049</c:v>
                </c:pt>
                <c:pt idx="438">
                  <c:v>527.80582576053007</c:v>
                </c:pt>
                <c:pt idx="439">
                  <c:v>472.40794273071333</c:v>
                </c:pt>
                <c:pt idx="440">
                  <c:v>419.68997524862016</c:v>
                </c:pt>
                <c:pt idx="441">
                  <c:v>369.74440854289128</c:v>
                </c:pt>
                <c:pt idx="442">
                  <c:v>322.6588641091505</c:v>
                </c:pt>
                <c:pt idx="443">
                  <c:v>278.51594599211057</c:v>
                </c:pt>
                <c:pt idx="444">
                  <c:v>237.39309587001617</c:v>
                </c:pt>
                <c:pt idx="445">
                  <c:v>199.36245719561248</c:v>
                </c:pt>
                <c:pt idx="446">
                  <c:v>164.49074863203941</c:v>
                </c:pt>
                <c:pt idx="447">
                  <c:v>132.8391470055974</c:v>
                </c:pt>
                <c:pt idx="448">
                  <c:v>104.46317998082873</c:v>
                </c:pt>
                <c:pt idx="449">
                  <c:v>79.41262864611349</c:v>
                </c:pt>
                <c:pt idx="450">
                  <c:v>57.731440180727077</c:v>
                </c:pt>
                <c:pt idx="451">
                  <c:v>39.457650756555495</c:v>
                </c:pt>
                <c:pt idx="452">
                  <c:v>24.623318809724424</c:v>
                </c:pt>
                <c:pt idx="453">
                  <c:v>13.254468799206961</c:v>
                </c:pt>
                <c:pt idx="454">
                  <c:v>5.3710455510840802</c:v>
                </c:pt>
                <c:pt idx="455">
                  <c:v>0.98687926853699537</c:v>
                </c:pt>
                <c:pt idx="456">
                  <c:v>0.10966126897574213</c:v>
                </c:pt>
                <c:pt idx="457">
                  <c:v>2.7409304908524064</c:v>
                </c:pt>
                <c:pt idx="458">
                  <c:v>8.8760707938404266</c:v>
                </c:pt>
                <c:pt idx="459">
                  <c:v>18.504319057112525</c:v>
                </c:pt>
                <c:pt idx="460">
                  <c:v>31.608784061516189</c:v>
                </c:pt>
                <c:pt idx="461">
                  <c:v>48.166476122504264</c:v>
                </c:pt>
                <c:pt idx="462">
                  <c:v>68.148347421862809</c:v>
                </c:pt>
                <c:pt idx="463">
                  <c:v>91.51934296744821</c:v>
                </c:pt>
                <c:pt idx="464">
                  <c:v>118.23846209154954</c:v>
                </c:pt>
                <c:pt idx="465">
                  <c:v>148.25883038001166</c:v>
                </c:pt>
                <c:pt idx="466">
                  <c:v>181.52778190586491</c:v>
                </c:pt>
                <c:pt idx="467">
                  <c:v>217.9869516232643</c:v>
                </c:pt>
                <c:pt idx="468">
                  <c:v>257.57237775962199</c:v>
                </c:pt>
              </c:numCache>
            </c:numRef>
          </c:val>
          <c:smooth val="0"/>
        </c:ser>
        <c:ser>
          <c:idx val="1"/>
          <c:order val="1"/>
          <c:spPr>
            <a:ln w="12700">
              <a:solidFill>
                <a:srgbClr val="FF00FF"/>
              </a:solidFill>
              <a:prstDash val="solid"/>
            </a:ln>
          </c:spPr>
          <c:marker>
            <c:symbol val="none"/>
          </c:marker>
          <c:val>
            <c:numRef>
              <c:f>Calculations!$E$24:$E$492</c:f>
              <c:numCache>
                <c:formatCode>General</c:formatCode>
                <c:ptCount val="469"/>
                <c:pt idx="0">
                  <c:v>221.19927765619678</c:v>
                </c:pt>
                <c:pt idx="1">
                  <c:v>202.41861536753578</c:v>
                </c:pt>
                <c:pt idx="2">
                  <c:v>184.31425791120836</c:v>
                </c:pt>
                <c:pt idx="3">
                  <c:v>166.91557590649734</c:v>
                </c:pt>
                <c:pt idx="4">
                  <c:v>150.25079515851075</c:v>
                </c:pt>
                <c:pt idx="5">
                  <c:v>134.34695086758433</c:v>
                </c:pt>
                <c:pt idx="6">
                  <c:v>119.22984377019401</c:v>
                </c:pt>
                <c:pt idx="7">
                  <c:v>104.92399828253508</c:v>
                </c:pt>
                <c:pt idx="8">
                  <c:v>91.452622714670611</c:v>
                </c:pt>
                <c:pt idx="9">
                  <c:v>78.837571619791106</c:v>
                </c:pt>
                <c:pt idx="10">
                  <c:v>67.09931033967041</c:v>
                </c:pt>
                <c:pt idx="11">
                  <c:v>56.256881803831448</c:v>
                </c:pt>
                <c:pt idx="12">
                  <c:v>46.327875636285512</c:v>
                </c:pt>
                <c:pt idx="13">
                  <c:v>37.328399619962966</c:v>
                </c:pt>
                <c:pt idx="14">
                  <c:v>29.273053565127952</c:v>
                </c:pt>
                <c:pt idx="15">
                  <c:v>22.174905624170833</c:v>
                </c:pt>
                <c:pt idx="16">
                  <c:v>16.045471091201648</c:v>
                </c:pt>
                <c:pt idx="17">
                  <c:v>10.894693720839655</c:v>
                </c:pt>
                <c:pt idx="18">
                  <c:v>6.73092959650387</c:v>
                </c:pt>
                <c:pt idx="19">
                  <c:v>3.5609335743760084</c:v>
                </c:pt>
                <c:pt idx="20">
                  <c:v>1.3898483250268328</c:v>
                </c:pt>
                <c:pt idx="21">
                  <c:v>0.22119599048426153</c:v>
                </c:pt>
                <c:pt idx="22">
                  <c:v>5.6872470278449327E-2</c:v>
                </c:pt>
                <c:pt idx="23">
                  <c:v>0.89714434573158996</c:v>
                </c:pt>
                <c:pt idx="24">
                  <c:v>2.7406484474850004</c:v>
                </c:pt>
                <c:pt idx="25">
                  <c:v>5.5843940669617496</c:v>
                </c:pt>
                <c:pt idx="26">
                  <c:v>9.4237678081810827</c:v>
                </c:pt>
                <c:pt idx="27">
                  <c:v>14.25254107204978</c:v>
                </c:pt>
                <c:pt idx="28">
                  <c:v>20.062880160991085</c:v>
                </c:pt>
                <c:pt idx="29">
                  <c:v>26.84535898751767</c:v>
                </c:pt>
                <c:pt idx="30">
                  <c:v>34.588974366131993</c:v>
                </c:pt>
                <c:pt idx="31">
                  <c:v>43.281163863745633</c:v>
                </c:pt>
                <c:pt idx="32">
                  <c:v>52.907826179658855</c:v>
                </c:pt>
                <c:pt idx="33">
                  <c:v>63.453344022038664</c:v>
                </c:pt>
                <c:pt idx="34">
                  <c:v>74.900609443782969</c:v>
                </c:pt>
                <c:pt idx="35">
                  <c:v>87.231051596666816</c:v>
                </c:pt>
                <c:pt idx="36">
                  <c:v>100.42466685874842</c:v>
                </c:pt>
                <c:pt idx="37">
                  <c:v>114.46005128615627</c:v>
                </c:pt>
                <c:pt idx="38">
                  <c:v>129.31443533661331</c:v>
                </c:pt>
                <c:pt idx="39">
                  <c:v>144.963720808365</c:v>
                </c:pt>
                <c:pt idx="40">
                  <c:v>161.38251993458482</c:v>
                </c:pt>
                <c:pt idx="41">
                  <c:v>178.54419656983902</c:v>
                </c:pt>
                <c:pt idx="42">
                  <c:v>196.420909401784</c:v>
                </c:pt>
                <c:pt idx="43">
                  <c:v>214.98365711800795</c:v>
                </c:pt>
                <c:pt idx="44">
                  <c:v>234.20232545473084</c:v>
                </c:pt>
                <c:pt idx="45">
                  <c:v>254.0457360510415</c:v>
                </c:pt>
                <c:pt idx="46">
                  <c:v>274.48169702941578</c:v>
                </c:pt>
                <c:pt idx="47">
                  <c:v>295.47705522045686</c:v>
                </c:pt>
                <c:pt idx="48">
                  <c:v>316.99774994713619</c:v>
                </c:pt>
                <c:pt idx="49">
                  <c:v>339.00886828127966</c:v>
                </c:pt>
                <c:pt idx="50">
                  <c:v>361.47470168265625</c:v>
                </c:pt>
                <c:pt idx="51">
                  <c:v>384.35880392878846</c:v>
                </c:pt>
                <c:pt idx="52">
                  <c:v>407.62405024149257</c:v>
                </c:pt>
                <c:pt idx="53">
                  <c:v>431.23269751424851</c:v>
                </c:pt>
                <c:pt idx="54">
                  <c:v>455.14644554267193</c:v>
                </c:pt>
                <c:pt idx="55">
                  <c:v>479.32649915876766</c:v>
                </c:pt>
                <c:pt idx="56">
                  <c:v>503.73363116815943</c:v>
                </c:pt>
                <c:pt idx="57">
                  <c:v>528.32824598819661</c:v>
                </c:pt>
                <c:pt idx="58">
                  <c:v>553.07044388368797</c:v>
                </c:pt>
                <c:pt idx="59">
                  <c:v>577.92008569607356</c:v>
                </c:pt>
                <c:pt idx="60">
                  <c:v>602.83685796099667</c:v>
                </c:pt>
                <c:pt idx="61">
                  <c:v>627.78033830866764</c:v>
                </c:pt>
                <c:pt idx="62">
                  <c:v>652.71006104088826</c:v>
                </c:pt>
                <c:pt idx="63">
                  <c:v>677.58558277838119</c:v>
                </c:pt>
                <c:pt idx="64">
                  <c:v>702.36654807190348</c:v>
                </c:pt>
                <c:pt idx="65">
                  <c:v>727.01275487071439</c:v>
                </c:pt>
                <c:pt idx="66">
                  <c:v>751.48421974218422</c:v>
                </c:pt>
                <c:pt idx="67">
                  <c:v>775.7412427367442</c:v>
                </c:pt>
                <c:pt idx="68">
                  <c:v>799.74447179293259</c:v>
                </c:pt>
                <c:pt idx="69">
                  <c:v>823.45496657807996</c:v>
                </c:pt>
                <c:pt idx="70">
                  <c:v>846.83426166102936</c:v>
                </c:pt>
                <c:pt idx="71">
                  <c:v>869.84442891444519</c:v>
                </c:pt>
                <c:pt idx="72">
                  <c:v>892.44813904543821</c:v>
                </c:pt>
                <c:pt idx="73">
                  <c:v>914.60872215471932</c:v>
                </c:pt>
                <c:pt idx="74">
                  <c:v>936.29022722601212</c:v>
                </c:pt>
                <c:pt idx="75">
                  <c:v>957.45748044922948</c:v>
                </c:pt>
                <c:pt idx="76">
                  <c:v>978.07614228278976</c:v>
                </c:pt>
                <c:pt idx="77">
                  <c:v>998.11276316250542</c:v>
                </c:pt>
                <c:pt idx="78">
                  <c:v>1017.5348377666596</c:v>
                </c:pt>
                <c:pt idx="79">
                  <c:v>1036.3108577492521</c:v>
                </c:pt>
                <c:pt idx="80">
                  <c:v>1054.4103628558437</c:v>
                </c:pt>
                <c:pt idx="81">
                  <c:v>1071.8039903390986</c:v>
                </c:pt>
                <c:pt idx="82">
                  <c:v>1088.4635225938355</c:v>
                </c:pt>
                <c:pt idx="83">
                  <c:v>1104.3619329343269</c:v>
                </c:pt>
                <c:pt idx="84">
                  <c:v>1119.4734294395701</c:v>
                </c:pt>
                <c:pt idx="85">
                  <c:v>1133.7734967954093</c:v>
                </c:pt>
                <c:pt idx="86">
                  <c:v>1147.2389360656189</c:v>
                </c:pt>
                <c:pt idx="87">
                  <c:v>1159.8479023274381</c:v>
                </c:pt>
                <c:pt idx="88">
                  <c:v>1171.57994011049</c:v>
                </c:pt>
                <c:pt idx="89">
                  <c:v>1182.4160165816052</c:v>
                </c:pt>
                <c:pt idx="90">
                  <c:v>1192.3385524216974</c:v>
                </c:pt>
                <c:pt idx="91">
                  <c:v>1201.3314503446209</c:v>
                </c:pt>
                <c:pt idx="92">
                  <c:v>1209.380121211723</c:v>
                </c:pt>
                <c:pt idx="93">
                  <c:v>1216.4715076997413</c:v>
                </c:pt>
                <c:pt idx="94">
                  <c:v>1222.594105483641</c:v>
                </c:pt>
                <c:pt idx="95">
                  <c:v>1227.7379819000305</c:v>
                </c:pt>
                <c:pt idx="96">
                  <c:v>1231.8947920608782</c:v>
                </c:pt>
                <c:pt idx="97">
                  <c:v>1235.0577923913866</c:v>
                </c:pt>
                <c:pt idx="98">
                  <c:v>1237.2218515700647</c:v>
                </c:pt>
                <c:pt idx="99">
                  <c:v>1238.3834588532477</c:v>
                </c:pt>
                <c:pt idx="100">
                  <c:v>1238.5407297705617</c:v>
                </c:pt>
                <c:pt idx="101">
                  <c:v>1237.6934091820908</c:v>
                </c:pt>
                <c:pt idx="102">
                  <c:v>1235.8428716922899</c:v>
                </c:pt>
                <c:pt idx="103">
                  <c:v>1232.9921194199701</c:v>
                </c:pt>
                <c:pt idx="104">
                  <c:v>1229.1457771279743</c:v>
                </c:pt>
                <c:pt idx="105">
                  <c:v>1224.3100847204448</c:v>
                </c:pt>
                <c:pt idx="106">
                  <c:v>1218.4928871198554</c:v>
                </c:pt>
                <c:pt idx="107">
                  <c:v>1211.7036215402252</c:v>
                </c:pt>
                <c:pt idx="108">
                  <c:v>1203.9533021771726</c:v>
                </c:pt>
                <c:pt idx="109">
                  <c:v>1195.2545023396299</c:v>
                </c:pt>
                <c:pt idx="110">
                  <c:v>1185.621334052222</c:v>
                </c:pt>
                <c:pt idx="111">
                  <c:v>1175.0694251613913</c:v>
                </c:pt>
                <c:pt idx="112">
                  <c:v>1163.6158939824095</c:v>
                </c:pt>
                <c:pt idx="113">
                  <c:v>1151.2793215284119</c:v>
                </c:pt>
                <c:pt idx="114">
                  <c:v>1138.0797213665001</c:v>
                </c:pt>
                <c:pt idx="115">
                  <c:v>1124.0385071498229</c:v>
                </c:pt>
                <c:pt idx="116">
                  <c:v>1109.1784578782981</c:v>
                </c:pt>
                <c:pt idx="117">
                  <c:v>1093.5236809443441</c:v>
                </c:pt>
                <c:pt idx="118">
                  <c:v>1077.0995730235622</c:v>
                </c:pt>
                <c:pt idx="119">
                  <c:v>1059.9327788738201</c:v>
                </c:pt>
                <c:pt idx="120">
                  <c:v>1042.051148109583</c:v>
                </c:pt>
                <c:pt idx="121">
                  <c:v>1023.4836900216014</c:v>
                </c:pt>
                <c:pt idx="122">
                  <c:v>1004.2605265152723</c:v>
                </c:pt>
                <c:pt idx="123">
                  <c:v>984.41284324399885</c:v>
                </c:pt>
                <c:pt idx="124">
                  <c:v>963.97283901684898</c:v>
                </c:pt>
                <c:pt idx="125">
                  <c:v>942.97367356256314</c:v>
                </c:pt>
                <c:pt idx="126">
                  <c:v>921.44941373467509</c:v>
                </c:pt>
                <c:pt idx="127">
                  <c:v>899.43497824500832</c:v>
                </c:pt>
                <c:pt idx="128">
                  <c:v>876.96608101520064</c:v>
                </c:pt>
                <c:pt idx="129">
                  <c:v>854.07917323816582</c:v>
                </c:pt>
                <c:pt idx="130">
                  <c:v>830.81138424348524</c:v>
                </c:pt>
                <c:pt idx="131">
                  <c:v>807.20046126266232</c:v>
                </c:pt>
                <c:pt idx="132">
                  <c:v>783.28470819195365</c:v>
                </c:pt>
                <c:pt idx="133">
                  <c:v>759.10292345212451</c:v>
                </c:pt>
                <c:pt idx="134">
                  <c:v>734.69433704594405</c:v>
                </c:pt>
                <c:pt idx="135">
                  <c:v>710.09854691552698</c:v>
                </c:pt>
                <c:pt idx="136">
                  <c:v>685.35545470276452</c:v>
                </c:pt>
                <c:pt idx="137">
                  <c:v>660.50520101706331</c:v>
                </c:pt>
                <c:pt idx="138">
                  <c:v>635.58810031541975</c:v>
                </c:pt>
                <c:pt idx="139">
                  <c:v>610.6445755004446</c:v>
                </c:pt>
                <c:pt idx="140">
                  <c:v>585.71509234247594</c:v>
                </c:pt>
                <c:pt idx="141">
                  <c:v>560.84009383212924</c:v>
                </c:pt>
                <c:pt idx="142">
                  <c:v>536.05993456982037</c:v>
                </c:pt>
                <c:pt idx="143">
                  <c:v>511.41481529866724</c:v>
                </c:pt>
                <c:pt idx="144">
                  <c:v>486.94471768700964</c:v>
                </c:pt>
                <c:pt idx="145">
                  <c:v>462.68933946631756</c:v>
                </c:pt>
                <c:pt idx="146">
                  <c:v>438.68803002973976</c:v>
                </c:pt>
                <c:pt idx="147">
                  <c:v>414.97972659575879</c:v>
                </c:pt>
                <c:pt idx="148">
                  <c:v>391.60289104051094</c:v>
                </c:pt>
                <c:pt idx="149">
                  <c:v>368.59544750125212</c:v>
                </c:pt>
                <c:pt idx="150">
                  <c:v>345.99472085219941</c:v>
                </c:pt>
                <c:pt idx="151">
                  <c:v>323.83737615255399</c:v>
                </c:pt>
                <c:pt idx="152">
                  <c:v>302.15935916493527</c:v>
                </c:pt>
                <c:pt idx="153">
                  <c:v>280.99583804072671</c:v>
                </c:pt>
                <c:pt idx="154">
                  <c:v>260.38114626694119</c:v>
                </c:pt>
                <c:pt idx="155">
                  <c:v>240.34872696715848</c:v>
                </c:pt>
                <c:pt idx="156">
                  <c:v>220.93107864688756</c:v>
                </c:pt>
                <c:pt idx="157">
                  <c:v>202.15970247139035</c:v>
                </c:pt>
                <c:pt idx="158">
                  <c:v>184.06505116147741</c:v>
                </c:pt>
                <c:pt idx="159">
                  <c:v>166.67647959019212</c:v>
                </c:pt>
                <c:pt idx="160">
                  <c:v>150.02219716053042</c:v>
                </c:pt>
                <c:pt idx="161">
                  <c:v>134.12922204145326</c:v>
                </c:pt>
                <c:pt idx="162">
                  <c:v>119.02333733642746</c:v>
                </c:pt>
                <c:pt idx="163">
                  <c:v>104.72904925561033</c:v>
                </c:pt>
                <c:pt idx="164">
                  <c:v>91.26954735953359</c:v>
                </c:pt>
                <c:pt idx="165">
                  <c:v>78.666666938784147</c:v>
                </c:pt>
                <c:pt idx="166">
                  <c:v>66.94085359070391</c:v>
                </c:pt>
                <c:pt idx="167">
                  <c:v>56.111130050589622</c:v>
                </c:pt>
                <c:pt idx="168">
                  <c:v>46.195065331196133</c:v>
                </c:pt>
                <c:pt idx="169">
                  <c:v>37.2087462205983</c:v>
                </c:pt>
                <c:pt idx="170">
                  <c:v>29.166751184670375</c:v>
                </c:pt>
                <c:pt idx="171">
                  <c:v>22.082126716502671</c:v>
                </c:pt>
                <c:pt idx="172">
                  <c:v>15.966366171136428</c:v>
                </c:pt>
                <c:pt idx="173">
                  <c:v>10.829391119940396</c:v>
                </c:pt>
                <c:pt idx="174">
                  <c:v>6.6795352548922438</c:v>
                </c:pt>
                <c:pt idx="175">
                  <c:v>3.5235308688653504</c:v>
                </c:pt>
                <c:pt idx="176">
                  <c:v>1.3664979338616376</c:v>
                </c:pt>
                <c:pt idx="177">
                  <c:v>0.21193579490125103</c:v>
                </c:pt>
                <c:pt idx="178">
                  <c:v>6.1717493052015016E-2</c:v>
                </c:pt>
                <c:pt idx="179">
                  <c:v>0.91608672680263226</c:v>
                </c:pt>
                <c:pt idx="180">
                  <c:v>2.7736574567121579</c:v>
                </c:pt>
                <c:pt idx="181">
                  <c:v>5.6314161539750103</c:v>
                </c:pt>
                <c:pt idx="182">
                  <c:v>9.4847266892560356</c:v>
                </c:pt>
                <c:pt idx="183">
                  <c:v>14.327337853862218</c:v>
                </c:pt>
                <c:pt idx="184">
                  <c:v>20.151393501051871</c:v>
                </c:pt>
                <c:pt idx="185">
                  <c:v>26.947445291025247</c:v>
                </c:pt>
                <c:pt idx="186">
                  <c:v>34.704468018926491</c:v>
                </c:pt>
                <c:pt idx="187">
                  <c:v>43.40987750098293</c:v>
                </c:pt>
                <c:pt idx="188">
                  <c:v>53.049550989772683</c:v>
                </c:pt>
                <c:pt idx="189">
                  <c:v>63.607850085495102</c:v>
                </c:pt>
                <c:pt idx="190">
                  <c:v>75.067646106076268</c:v>
                </c:pt>
                <c:pt idx="191">
                  <c:v>87.410347874955733</c:v>
                </c:pt>
                <c:pt idx="192">
                  <c:v>100.61593188147106</c:v>
                </c:pt>
                <c:pt idx="193">
                  <c:v>114.66297476491019</c:v>
                </c:pt>
                <c:pt idx="194">
                  <c:v>129.5286880695337</c:v>
                </c:pt>
                <c:pt idx="195">
                  <c:v>145.18895521418699</c:v>
                </c:pt>
                <c:pt idx="196">
                  <c:v>161.61837061652602</c:v>
                </c:pt>
                <c:pt idx="197">
                  <c:v>178.79028090837647</c:v>
                </c:pt>
                <c:pt idx="198">
                  <c:v>196.67682817538054</c:v>
                </c:pt>
                <c:pt idx="199">
                  <c:v>215.2489951507655</c:v>
                </c:pt>
                <c:pt idx="200">
                  <c:v>234.47665228993031</c:v>
                </c:pt>
                <c:pt idx="201">
                  <c:v>254.32860664946605</c:v>
                </c:pt>
                <c:pt idx="202">
                  <c:v>274.77265249134052</c:v>
                </c:pt>
                <c:pt idx="203">
                  <c:v>295.77562353011871</c:v>
                </c:pt>
                <c:pt idx="204">
                  <c:v>317.30344673848464</c:v>
                </c:pt>
                <c:pt idx="205">
                  <c:v>339.32119762375595</c:v>
                </c:pt>
                <c:pt idx="206">
                  <c:v>361.79315688574559</c:v>
                </c:pt>
                <c:pt idx="207">
                  <c:v>384.68286836401887</c:v>
                </c:pt>
                <c:pt idx="208">
                  <c:v>407.95319818055901</c:v>
                </c:pt>
                <c:pt idx="209">
                  <c:v>431.56639498190157</c:v>
                </c:pt>
                <c:pt idx="210">
                  <c:v>455.48415118297999</c:v>
                </c:pt>
                <c:pt idx="211">
                  <c:v>479.6676651133605</c:v>
                </c:pt>
                <c:pt idx="212">
                  <c:v>504.07770396501252</c:v>
                </c:pt>
                <c:pt idx="213">
                  <c:v>528.67466743952855</c:v>
                </c:pt>
                <c:pt idx="214">
                  <c:v>553.41865199150664</c:v>
                </c:pt>
                <c:pt idx="215">
                  <c:v>578.26951556389861</c:v>
                </c:pt>
                <c:pt idx="216">
                  <c:v>603.18694271029517</c:v>
                </c:pt>
                <c:pt idx="217">
                  <c:v>628.1305099984944</c:v>
                </c:pt>
                <c:pt idx="218">
                  <c:v>653.05975158925412</c:v>
                </c:pt>
                <c:pt idx="219">
                  <c:v>677.93422488385238</c:v>
                </c:pt>
                <c:pt idx="220">
                  <c:v>702.7135761339282</c:v>
                </c:pt>
                <c:pt idx="221">
                  <c:v>727.35760590719872</c:v>
                </c:pt>
                <c:pt idx="222">
                  <c:v>751.82633430281157</c:v>
                </c:pt>
                <c:pt idx="223">
                  <c:v>776.08006581057111</c:v>
                </c:pt>
                <c:pt idx="224">
                  <c:v>800.07945370878031</c:v>
                </c:pt>
                <c:pt idx="225">
                  <c:v>823.78556389626317</c:v>
                </c:pt>
                <c:pt idx="226">
                  <c:v>847.15993805497646</c:v>
                </c:pt>
                <c:pt idx="227">
                  <c:v>870.16465604077803</c:v>
                </c:pt>
                <c:pt idx="228">
                  <c:v>892.762397401101</c:v>
                </c:pt>
                <c:pt idx="229">
                  <c:v>914.91650191976817</c:v>
                </c:pt>
                <c:pt idx="230">
                  <c:v>936.59102909069031</c:v>
                </c:pt>
                <c:pt idx="231">
                  <c:v>957.75081642399914</c:v>
                </c:pt>
                <c:pt idx="232">
                  <c:v>978.36153648999152</c:v>
                </c:pt>
                <c:pt idx="233">
                  <c:v>998.38975260837628</c:v>
                </c:pt>
                <c:pt idx="234">
                  <c:v>1017.8029730924418</c:v>
                </c:pt>
                <c:pt idx="235">
                  <c:v>1036.5697039601878</c:v>
                </c:pt>
                <c:pt idx="236">
                  <c:v>1054.6595000268678</c:v>
                </c:pt>
                <c:pt idx="237">
                  <c:v>1072.0430142960759</c:v>
                </c:pt>
                <c:pt idx="238">
                  <c:v>1088.6920455692543</c:v>
                </c:pt>
                <c:pt idx="239">
                  <c:v>1104.5795841963718</c:v>
                </c:pt>
                <c:pt idx="240">
                  <c:v>1119.6798558935591</c:v>
                </c:pt>
                <c:pt idx="241">
                  <c:v>1133.9683635566157</c:v>
                </c:pt>
                <c:pt idx="242">
                  <c:v>1147.4219270025549</c:v>
                </c:pt>
                <c:pt idx="243">
                  <c:v>1160.0187205747131</c:v>
                </c:pt>
                <c:pt idx="244">
                  <c:v>1171.7383085504166</c:v>
                </c:pt>
                <c:pt idx="245">
                  <c:v>1182.5616782937593</c:v>
                </c:pt>
                <c:pt idx="246">
                  <c:v>1192.4712710997264</c:v>
                </c:pt>
                <c:pt idx="247">
                  <c:v>1201.4510106795988</c:v>
                </c:pt>
                <c:pt idx="248">
                  <c:v>1209.4863292414448</c:v>
                </c:pt>
                <c:pt idx="249">
                  <c:v>1216.5641911233893</c:v>
                </c:pt>
                <c:pt idx="250">
                  <c:v>1222.6731139413052</c:v>
                </c:pt>
                <c:pt idx="251">
                  <c:v>1227.8031872166389</c:v>
                </c:pt>
                <c:pt idx="252">
                  <c:v>1231.9460884541327</c:v>
                </c:pt>
                <c:pt idx="253">
                  <c:v>1235.0950966433743</c:v>
                </c:pt>
                <c:pt idx="254">
                  <c:v>1237.2451031622627</c:v>
                </c:pt>
                <c:pt idx="255">
                  <c:v>1238.3926200647002</c:v>
                </c:pt>
                <c:pt idx="256">
                  <c:v>1238.5357857390759</c:v>
                </c:pt>
                <c:pt idx="257">
                  <c:v>1237.6743679283468</c:v>
                </c:pt>
                <c:pt idx="258">
                  <c:v>1235.8097641068298</c:v>
                </c:pt>
                <c:pt idx="259">
                  <c:v>1232.9449992130842</c:v>
                </c:pt>
                <c:pt idx="260">
                  <c:v>1229.0847207425663</c:v>
                </c:pt>
                <c:pt idx="261">
                  <c:v>1224.2351912080198</c:v>
                </c:pt>
                <c:pt idx="262">
                  <c:v>1218.4042779798278</c:v>
                </c:pt>
                <c:pt idx="263">
                  <c:v>1211.6014405228129</c:v>
                </c:pt>
                <c:pt idx="264">
                  <c:v>1203.8377150501894</c:v>
                </c:pt>
                <c:pt idx="265">
                  <c:v>1195.1256966195617</c:v>
                </c:pt>
                <c:pt idx="266">
                  <c:v>1185.4795187000213</c:v>
                </c:pt>
                <c:pt idx="267">
                  <c:v>1174.9148302434785</c:v>
                </c:pt>
                <c:pt idx="268">
                  <c:v>1163.4487702974384</c:v>
                </c:pt>
                <c:pt idx="269">
                  <c:v>1151.099940200399</c:v>
                </c:pt>
                <c:pt idx="270">
                  <c:v>1137.8883734049843</c:v>
                </c:pt>
                <c:pt idx="271">
                  <c:v>1123.8355029777581</c:v>
                </c:pt>
                <c:pt idx="272">
                  <c:v>1108.9641268284583</c:v>
                </c:pt>
                <c:pt idx="273">
                  <c:v>1093.2983707250457</c:v>
                </c:pt>
                <c:pt idx="274">
                  <c:v>1076.8636491545792</c:v>
                </c:pt>
                <c:pt idx="275">
                  <c:v>1059.6866240934073</c:v>
                </c:pt>
                <c:pt idx="276">
                  <c:v>1041.7951617535539</c:v>
                </c:pt>
                <c:pt idx="277">
                  <c:v>1023.2182873754941</c:v>
                </c:pt>
                <c:pt idx="278">
                  <c:v>1003.9861381406289</c:v>
                </c:pt>
                <c:pt idx="279">
                  <c:v>984.1299142798706</c:v>
                </c:pt>
                <c:pt idx="280">
                  <c:v>963.68182845764522</c:v>
                </c:pt>
                <c:pt idx="281">
                  <c:v>942.67505351343198</c:v>
                </c:pt>
                <c:pt idx="282">
                  <c:v>921.14366864560577</c:v>
                </c:pt>
                <c:pt idx="283">
                  <c:v>899.12260412490969</c:v>
                </c:pt>
                <c:pt idx="284">
                  <c:v>876.64758462723159</c:v>
                </c:pt>
                <c:pt idx="285">
                  <c:v>853.75507127761239</c:v>
                </c:pt>
                <c:pt idx="286">
                  <c:v>830.4822024995301</c:v>
                </c:pt>
                <c:pt idx="287">
                  <c:v>806.86673376539636</c:v>
                </c:pt>
                <c:pt idx="288">
                  <c:v>782.94697634602437</c:v>
                </c:pt>
                <c:pt idx="289">
                  <c:v>758.76173515841651</c:v>
                </c:pt>
                <c:pt idx="290">
                  <c:v>734.35024581272205</c:v>
                </c:pt>
                <c:pt idx="291">
                  <c:v>709.75211096048156</c:v>
                </c:pt>
                <c:pt idx="292">
                  <c:v>685.00723604741825</c:v>
                </c:pt>
                <c:pt idx="293">
                  <c:v>660.15576457500663</c:v>
                </c:pt>
                <c:pt idx="294">
                  <c:v>635.23801297584851</c:v>
                </c:pt>
                <c:pt idx="295">
                  <c:v>610.29440520850983</c:v>
                </c:pt>
                <c:pt idx="296">
                  <c:v>585.36540717789717</c:v>
                </c:pt>
                <c:pt idx="297">
                  <c:v>560.4914610876084</c:v>
                </c:pt>
                <c:pt idx="298">
                  <c:v>535.71291983071967</c:v>
                </c:pt>
                <c:pt idx="299">
                  <c:v>511.06998152546907</c:v>
                </c:pt>
                <c:pt idx="300">
                  <c:v>486.60262430202397</c:v>
                </c:pt>
                <c:pt idx="301">
                  <c:v>462.35054144613463</c:v>
                </c:pt>
                <c:pt idx="302">
                  <c:v>438.35307700489398</c:v>
                </c:pt>
                <c:pt idx="303">
                  <c:v>414.64916195906665</c:v>
                </c:pt>
                <c:pt idx="304">
                  <c:v>391.27725106552418</c:v>
                </c:pt>
                <c:pt idx="305">
                  <c:v>368.27526047226439</c:v>
                </c:pt>
                <c:pt idx="306">
                  <c:v>345.6805062072192</c:v>
                </c:pt>
                <c:pt idx="307">
                  <c:v>323.52964364061262</c:v>
                </c:pt>
                <c:pt idx="308">
                  <c:v>301.85860801913105</c:v>
                </c:pt>
                <c:pt idx="309">
                  <c:v>280.70255616831764</c:v>
                </c:pt>
                <c:pt idx="310">
                  <c:v>260.09580945781659</c:v>
                </c:pt>
                <c:pt idx="311">
                  <c:v>240.07179812196489</c:v>
                </c:pt>
                <c:pt idx="312">
                  <c:v>220.66300702606884</c:v>
                </c:pt>
                <c:pt idx="313">
                  <c:v>201.90092296635675</c:v>
                </c:pt>
                <c:pt idx="314">
                  <c:v>183.81598358907826</c:v>
                </c:pt>
                <c:pt idx="315">
                  <c:v>166.43752801165033</c:v>
                </c:pt>
                <c:pt idx="316">
                  <c:v>149.79374922594081</c:v>
                </c:pt>
                <c:pt idx="317">
                  <c:v>133.91164836089274</c:v>
                </c:pt>
                <c:pt idx="318">
                  <c:v>118.81699087871823</c:v>
                </c:pt>
                <c:pt idx="319">
                  <c:v>104.53426477570076</c:v>
                </c:pt>
                <c:pt idx="320">
                  <c:v>91.086640855426367</c:v>
                </c:pt>
                <c:pt idx="321">
                  <c:v>78.495935138894879</c:v>
                </c:pt>
                <c:pt idx="322">
                  <c:v>66.78257347247893</c:v>
                </c:pt>
                <c:pt idx="323">
                  <c:v>55.965558391167747</c:v>
                </c:pt>
                <c:pt idx="324">
                  <c:v>46.062438290836781</c:v>
                </c:pt>
                <c:pt idx="325">
                  <c:v>37.089278959565263</c:v>
                </c:pt>
                <c:pt idx="326">
                  <c:v>29.060637514174573</c:v>
                </c:pt>
                <c:pt idx="327">
                  <c:v>21.989538784283923</c:v>
                </c:pt>
                <c:pt idx="328">
                  <c:v>15.88745418218889</c:v>
                </c:pt>
                <c:pt idx="329">
                  <c:v>10.764283092835853</c:v>
                </c:pt>
                <c:pt idx="330">
                  <c:v>6.6283368140959738</c:v>
                </c:pt>
                <c:pt idx="331">
                  <c:v>3.4863250733824316</c:v>
                </c:pt>
                <c:pt idx="332">
                  <c:v>1.3433451424896248</c:v>
                </c:pt>
                <c:pt idx="333">
                  <c:v>0.202873568311702</c:v>
                </c:pt>
                <c:pt idx="334">
                  <c:v>6.6760532855141719E-2</c:v>
                </c:pt>
                <c:pt idx="335">
                  <c:v>0.93522685169727993</c:v>
                </c:pt>
                <c:pt idx="336">
                  <c:v>2.8068636157579476</c:v>
                </c:pt>
                <c:pt idx="337">
                  <c:v>5.678634476966522</c:v>
                </c:pt>
                <c:pt idx="338">
                  <c:v>9.5458805741160404</c:v>
                </c:pt>
                <c:pt idx="339">
                  <c:v>14.402328090912988</c:v>
                </c:pt>
                <c:pt idx="340">
                  <c:v>20.240098433962771</c:v>
                </c:pt>
                <c:pt idx="341">
                  <c:v>27.049721014174338</c:v>
                </c:pt>
                <c:pt idx="342">
                  <c:v>34.820148610858723</c:v>
                </c:pt>
                <c:pt idx="343">
                  <c:v>43.538775293584422</c:v>
                </c:pt>
                <c:pt idx="344">
                  <c:v>53.191456872722824</c:v>
                </c:pt>
                <c:pt idx="345">
                  <c:v>63.76253384550489</c:v>
                </c:pt>
                <c:pt idx="346">
                  <c:v>75.234856800364014</c:v>
                </c:pt>
                <c:pt idx="347">
                  <c:v>87.589814238351892</c:v>
                </c:pt>
                <c:pt idx="348">
                  <c:v>100.80736276648349</c:v>
                </c:pt>
                <c:pt idx="349">
                  <c:v>114.86605961405735</c:v>
                </c:pt>
                <c:pt idx="350">
                  <c:v>129.74309741916016</c:v>
                </c:pt>
                <c:pt idx="351">
                  <c:v>145.41434122895083</c:v>
                </c:pt>
                <c:pt idx="352">
                  <c:v>161.85436765368848</c:v>
                </c:pt>
                <c:pt idx="353">
                  <c:v>179.03650611098527</c:v>
                </c:pt>
                <c:pt idx="354">
                  <c:v>196.93288209337828</c:v>
                </c:pt>
                <c:pt idx="355">
                  <c:v>215.51446238900678</c:v>
                </c:pt>
                <c:pt idx="356">
                  <c:v>234.75110218208329</c:v>
                </c:pt>
                <c:pt idx="357">
                  <c:v>254.61159395668221</c:v>
                </c:pt>
                <c:pt idx="358">
                  <c:v>275.06371812455916</c:v>
                </c:pt>
                <c:pt idx="359">
                  <c:v>296.07429529484625</c:v>
                </c:pt>
                <c:pt idx="360">
                  <c:v>317.60924010083204</c:v>
                </c:pt>
                <c:pt idx="361">
                  <c:v>339.63361649650153</c:v>
                </c:pt>
                <c:pt idx="362">
                  <c:v>362.11169443313156</c:v>
                </c:pt>
                <c:pt idx="363">
                  <c:v>385.00700782398337</c:v>
                </c:pt>
                <c:pt idx="364">
                  <c:v>408.28241370308632</c:v>
                </c:pt>
                <c:pt idx="365">
                  <c:v>431.90015248210204</c:v>
                </c:pt>
                <c:pt idx="366">
                  <c:v>455.82190920753135</c:v>
                </c:pt>
                <c:pt idx="367">
                  <c:v>480.00887571890763</c:v>
                </c:pt>
                <c:pt idx="368">
                  <c:v>504.42181360709537</c:v>
                </c:pt>
                <c:pt idx="369">
                  <c:v>529.02111787059312</c:v>
                </c:pt>
                <c:pt idx="370">
                  <c:v>553.76688116654373</c:v>
                </c:pt>
                <c:pt idx="371">
                  <c:v>578.61895855225396</c:v>
                </c:pt>
                <c:pt idx="372">
                  <c:v>603.53703261214946</c:v>
                </c:pt>
                <c:pt idx="373">
                  <c:v>628.48067886454442</c:v>
                </c:pt>
                <c:pt idx="374">
                  <c:v>653.40943134209112</c:v>
                </c:pt>
                <c:pt idx="375">
                  <c:v>678.28284823955403</c:v>
                </c:pt>
                <c:pt idx="376">
                  <c:v>703.06057752236484</c:v>
                </c:pt>
                <c:pt idx="377">
                  <c:v>727.70242238954449</c:v>
                </c:pt>
                <c:pt idx="378">
                  <c:v>752.16840648480843</c:v>
                </c:pt>
                <c:pt idx="379">
                  <c:v>776.4188387500252</c:v>
                </c:pt>
                <c:pt idx="380">
                  <c:v>800.41437781584671</c:v>
                </c:pt>
                <c:pt idx="381">
                  <c:v>824.1160958250407</c:v>
                </c:pt>
                <c:pt idx="382">
                  <c:v>847.48554158497313</c:v>
                </c:pt>
                <c:pt idx="383">
                  <c:v>870.48480294682167</c:v>
                </c:pt>
                <c:pt idx="384">
                  <c:v>893.07656831028066</c:v>
                </c:pt>
                <c:pt idx="385">
                  <c:v>915.22418715399976</c:v>
                </c:pt>
                <c:pt idx="386">
                  <c:v>936.89172949357589</c:v>
                </c:pt>
                <c:pt idx="387">
                  <c:v>958.04404417059993</c:v>
                </c:pt>
                <c:pt idx="388">
                  <c:v>978.64681587822793</c:v>
                </c:pt>
                <c:pt idx="389">
                  <c:v>998.66662083075289</c:v>
                </c:pt>
                <c:pt idx="390">
                  <c:v>1018.0709809868638</c:v>
                </c:pt>
                <c:pt idx="391">
                  <c:v>1036.8284167386314</c:v>
                </c:pt>
                <c:pt idx="392">
                  <c:v>1054.9084979807321</c:v>
                </c:pt>
                <c:pt idx="393">
                  <c:v>1072.2818934770773</c:v>
                </c:pt>
                <c:pt idx="394">
                  <c:v>1088.9204184447508</c:v>
                </c:pt>
                <c:pt idx="395">
                  <c:v>1104.7970802780542</c:v>
                </c:pt>
                <c:pt idx="396">
                  <c:v>1119.8861223384924</c:v>
                </c:pt>
                <c:pt idx="397">
                  <c:v>1134.1630657396558</c:v>
                </c:pt>
                <c:pt idx="398">
                  <c:v>1147.6047490592105</c:v>
                </c:pt>
                <c:pt idx="399">
                  <c:v>1160.1893659135665</c:v>
                </c:pt>
                <c:pt idx="400">
                  <c:v>1171.8965003342864</c:v>
                </c:pt>
                <c:pt idx="401">
                  <c:v>1182.7071598888128</c:v>
                </c:pt>
                <c:pt idx="402">
                  <c:v>1192.603806491813</c:v>
                </c:pt>
                <c:pt idx="403">
                  <c:v>1201.5703848571357</c:v>
                </c:pt>
                <c:pt idx="404">
                  <c:v>1209.5923485442308</c:v>
                </c:pt>
                <c:pt idx="405">
                  <c:v>1216.6566835567769</c:v>
                </c:pt>
                <c:pt idx="406">
                  <c:v>1222.7519294552271</c:v>
                </c:pt>
                <c:pt idx="407">
                  <c:v>1227.8681979490343</c:v>
                </c:pt>
                <c:pt idx="408">
                  <c:v>1231.9971889383773</c:v>
                </c:pt>
                <c:pt idx="409">
                  <c:v>1235.1322039793781</c:v>
                </c:pt>
                <c:pt idx="410">
                  <c:v>1237.2681571509574</c:v>
                </c:pt>
                <c:pt idx="411">
                  <c:v>1238.4015833057024</c:v>
                </c:pt>
                <c:pt idx="412">
                  <c:v>1238.5306436913586</c:v>
                </c:pt>
                <c:pt idx="413">
                  <c:v>1237.6551289338317</c:v>
                </c:pt>
                <c:pt idx="414">
                  <c:v>1235.7764593768529</c:v>
                </c:pt>
                <c:pt idx="415">
                  <c:v>1232.8976827777619</c:v>
                </c:pt>
                <c:pt idx="416">
                  <c:v>1229.0234693631432</c:v>
                </c:pt>
                <c:pt idx="417">
                  <c:v>1224.1601042523384</c:v>
                </c:pt>
                <c:pt idx="418">
                  <c:v>1218.3154772611256</c:v>
                </c:pt>
                <c:pt idx="419">
                  <c:v>1211.4990701021045</c:v>
                </c:pt>
                <c:pt idx="420">
                  <c:v>1203.7219410025555</c:v>
                </c:pt>
                <c:pt idx="421">
                  <c:v>1194.996706764731</c:v>
                </c:pt>
                <c:pt idx="422">
                  <c:v>1185.3375222976663</c:v>
                </c:pt>
                <c:pt idx="423">
                  <c:v>1174.7600576537366</c:v>
                </c:pt>
                <c:pt idx="424">
                  <c:v>1163.2814726071997</c:v>
                </c:pt>
                <c:pt idx="425">
                  <c:v>1150.9203888159691</c:v>
                </c:pt>
                <c:pt idx="426">
                  <c:v>1137.6968596117817</c:v>
                </c:pt>
                <c:pt idx="427">
                  <c:v>1123.6323374677645</c:v>
                </c:pt>
                <c:pt idx="428">
                  <c:v>1108.7496391961859</c:v>
                </c:pt>
                <c:pt idx="429">
                  <c:v>1093.0729089328352</c:v>
                </c:pt>
                <c:pt idx="430">
                  <c:v>1076.6275789681031</c:v>
                </c:pt>
                <c:pt idx="431">
                  <c:v>1059.4403284882851</c:v>
                </c:pt>
                <c:pt idx="432">
                  <c:v>1041.5390402940623</c:v>
                </c:pt>
                <c:pt idx="433">
                  <c:v>1022.9527555663472</c:v>
                </c:pt>
                <c:pt idx="434">
                  <c:v>1003.7116267529078</c:v>
                </c:pt>
                <c:pt idx="435">
                  <c:v>983.84686865219123</c:v>
                </c:pt>
                <c:pt idx="436">
                  <c:v>963.39070777368238</c:v>
                </c:pt>
                <c:pt idx="437">
                  <c:v>942.37633005698672</c:v>
                </c:pt>
                <c:pt idx="438">
                  <c:v>920.83782703442569</c:v>
                </c:pt>
                <c:pt idx="439">
                  <c:v>898.81014052449109</c:v>
                </c:pt>
                <c:pt idx="440">
                  <c:v>876.32900594589591</c:v>
                </c:pt>
                <c:pt idx="441">
                  <c:v>853.43089434414765</c:v>
                </c:pt>
                <c:pt idx="442">
                  <c:v>830.15295322474833</c:v>
                </c:pt>
                <c:pt idx="443">
                  <c:v>806.53294628894548</c:v>
                </c:pt>
                <c:pt idx="444">
                  <c:v>782.60919216985485</c:v>
                </c:pt>
                <c:pt idx="445">
                  <c:v>758.42050226830793</c:v>
                </c:pt>
                <c:pt idx="446">
                  <c:v>734.00611778928874</c:v>
                </c:pt>
                <c:pt idx="447">
                  <c:v>709.40564608109662</c:v>
                </c:pt>
                <c:pt idx="448">
                  <c:v>684.65899638052906</c:v>
                </c:pt>
                <c:pt idx="449">
                  <c:v>659.80631506828945</c:v>
                </c:pt>
                <c:pt idx="450">
                  <c:v>634.88792053969757</c:v>
                </c:pt>
                <c:pt idx="451">
                  <c:v>609.94423779634064</c:v>
                </c:pt>
                <c:pt idx="452">
                  <c:v>585.01573286475877</c:v>
                </c:pt>
                <c:pt idx="453">
                  <c:v>560.14284714859718</c:v>
                </c:pt>
                <c:pt idx="454">
                  <c:v>535.36593182069316</c:v>
                </c:pt>
                <c:pt idx="455">
                  <c:v>510.72518236154394</c:v>
                </c:pt>
                <c:pt idx="456">
                  <c:v>486.26057335036472</c:v>
                </c:pt>
                <c:pt idx="457">
                  <c:v>462.01179361449215</c:v>
                </c:pt>
                <c:pt idx="458">
                  <c:v>438.01818184238095</c:v>
                </c:pt>
                <c:pt idx="459">
                  <c:v>414.31866276462983</c:v>
                </c:pt>
                <c:pt idx="460">
                  <c:v>390.95168400654956</c:v>
                </c:pt>
                <c:pt idx="461">
                  <c:v>367.95515371475841</c:v>
                </c:pt>
                <c:pt idx="462">
                  <c:v>345.36637905896123</c:v>
                </c:pt>
                <c:pt idx="463">
                  <c:v>323.22200570869035</c:v>
                </c:pt>
                <c:pt idx="464">
                  <c:v>301.55795838320512</c:v>
                </c:pt>
                <c:pt idx="465">
                  <c:v>280.40938257096684</c:v>
                </c:pt>
                <c:pt idx="466">
                  <c:v>259.81058751327362</c:v>
                </c:pt>
                <c:pt idx="467">
                  <c:v>239.79499054453476</c:v>
                </c:pt>
                <c:pt idx="468">
                  <c:v>220.39506287946568</c:v>
                </c:pt>
              </c:numCache>
            </c:numRef>
          </c:val>
          <c:smooth val="0"/>
        </c:ser>
        <c:ser>
          <c:idx val="2"/>
          <c:order val="2"/>
          <c:spPr>
            <a:ln w="12700">
              <a:solidFill>
                <a:srgbClr val="FFFF00"/>
              </a:solidFill>
              <a:prstDash val="solid"/>
            </a:ln>
          </c:spPr>
          <c:marker>
            <c:symbol val="none"/>
          </c:marker>
          <c:val>
            <c:numRef>
              <c:f>Calculations!$F$24:$F$492</c:f>
              <c:numCache>
                <c:formatCode>General</c:formatCode>
                <c:ptCount val="469"/>
                <c:pt idx="0">
                  <c:v>68.763800452590061</c:v>
                </c:pt>
                <c:pt idx="1">
                  <c:v>21.002898267454157</c:v>
                </c:pt>
                <c:pt idx="2">
                  <c:v>0.32119739319722385</c:v>
                </c:pt>
                <c:pt idx="3">
                  <c:v>12.161455030901806</c:v>
                </c:pt>
                <c:pt idx="4">
                  <c:v>53.407696923319961</c:v>
                </c:pt>
                <c:pt idx="5">
                  <c:v>113.20524136692646</c:v>
                </c:pt>
                <c:pt idx="6">
                  <c:v>175.81730164353525</c:v>
                </c:pt>
                <c:pt idx="7">
                  <c:v>224.76640116565011</c:v>
                </c:pt>
                <c:pt idx="8">
                  <c:v>247.17071432664869</c:v>
                </c:pt>
                <c:pt idx="9">
                  <c:v>237.13414788285939</c:v>
                </c:pt>
                <c:pt idx="10">
                  <c:v>197.29800269334601</c:v>
                </c:pt>
                <c:pt idx="11">
                  <c:v>138.14586844987804</c:v>
                </c:pt>
                <c:pt idx="12">
                  <c:v>75.24468070434682</c:v>
                </c:pt>
                <c:pt idx="13">
                  <c:v>25.148005076918878</c:v>
                </c:pt>
                <c:pt idx="14">
                  <c:v>1.0396722244280028</c:v>
                </c:pt>
                <c:pt idx="15">
                  <c:v>9.2642184612123657</c:v>
                </c:pt>
                <c:pt idx="16">
                  <c:v>47.657208254234533</c:v>
                </c:pt>
                <c:pt idx="17">
                  <c:v>106.11484390631432</c:v>
                </c:pt>
                <c:pt idx="18">
                  <c:v>169.25295951455581</c:v>
                </c:pt>
                <c:pt idx="19">
                  <c:v>220.45563768034182</c:v>
                </c:pt>
                <c:pt idx="20">
                  <c:v>246.24798351973914</c:v>
                </c:pt>
                <c:pt idx="21">
                  <c:v>239.84228276767237</c:v>
                </c:pt>
                <c:pt idx="22">
                  <c:v>202.9243094380044</c:v>
                </c:pt>
                <c:pt idx="23">
                  <c:v>145.20968442725177</c:v>
                </c:pt>
                <c:pt idx="24">
                  <c:v>81.887037181073936</c:v>
                </c:pt>
                <c:pt idx="25">
                  <c:v>29.620847878651787</c:v>
                </c:pt>
                <c:pt idx="26">
                  <c:v>2.1658932633717711</c:v>
                </c:pt>
                <c:pt idx="27">
                  <c:v>6.7474326524557</c:v>
                </c:pt>
                <c:pt idx="28">
                  <c:v>42.159752519072114</c:v>
                </c:pt>
                <c:pt idx="29">
                  <c:v>99.083471438407997</c:v>
                </c:pt>
                <c:pt idx="30">
                  <c:v>162.53810096106909</c:v>
                </c:pt>
                <c:pt idx="31">
                  <c:v>215.82442742584237</c:v>
                </c:pt>
                <c:pt idx="32">
                  <c:v>244.91920686218958</c:v>
                </c:pt>
                <c:pt idx="33">
                  <c:v>242.16563090343436</c:v>
                </c:pt>
                <c:pt idx="34">
                  <c:v>208.2883520077749</c:v>
                </c:pt>
                <c:pt idx="35">
                  <c:v>152.20277828325308</c:v>
                </c:pt>
                <c:pt idx="36">
                  <c:v>88.668825373266245</c:v>
                </c:pt>
                <c:pt idx="37">
                  <c:v>34.406582298370452</c:v>
                </c:pt>
                <c:pt idx="38">
                  <c:v>3.696122831919098</c:v>
                </c:pt>
                <c:pt idx="39">
                  <c:v>4.6194502591275182</c:v>
                </c:pt>
                <c:pt idx="40">
                  <c:v>36.933574555434802</c:v>
                </c:pt>
                <c:pt idx="41">
                  <c:v>92.134459530600651</c:v>
                </c:pt>
                <c:pt idx="42">
                  <c:v>155.69501111091159</c:v>
                </c:pt>
                <c:pt idx="43">
                  <c:v>210.88814036292422</c:v>
                </c:pt>
                <c:pt idx="44">
                  <c:v>243.18879426933108</c:v>
                </c:pt>
                <c:pt idx="45">
                  <c:v>244.09648161242933</c:v>
                </c:pt>
                <c:pt idx="46">
                  <c:v>213.37232833379272</c:v>
                </c:pt>
                <c:pt idx="47">
                  <c:v>159.10194148872029</c:v>
                </c:pt>
                <c:pt idx="48">
                  <c:v>95.567538028442797</c:v>
                </c:pt>
                <c:pt idx="49">
                  <c:v>39.489325543833303</c:v>
                </c:pt>
                <c:pt idx="50">
                  <c:v>5.6252824371601093</c:v>
                </c:pt>
                <c:pt idx="51">
                  <c:v>2.8873335833288678</c:v>
                </c:pt>
                <c:pt idx="52">
                  <c:v>31.996018890105873</c:v>
                </c:pt>
                <c:pt idx="53">
                  <c:v>85.290870413835506</c:v>
                </c:pt>
                <c:pt idx="54">
                  <c:v>148.74640066318247</c:v>
                </c:pt>
                <c:pt idx="55">
                  <c:v>205.66315893469573</c:v>
                </c:pt>
                <c:pt idx="56">
                  <c:v>241.06248859717977</c:v>
                </c:pt>
                <c:pt idx="57">
                  <c:v>245.62842682894137</c:v>
                </c:pt>
                <c:pt idx="58">
                  <c:v>218.1593658250064</c:v>
                </c:pt>
                <c:pt idx="59">
                  <c:v>165.8842772495116</c:v>
                </c:pt>
                <c:pt idx="60">
                  <c:v>102.56027984773928</c:v>
                </c:pt>
                <c:pt idx="61">
                  <c:v>44.852209116307804</c:v>
                </c:pt>
                <c:pt idx="62">
                  <c:v>7.9469696257770011</c:v>
                </c:pt>
                <c:pt idx="63">
                  <c:v>1.5568311365497607</c:v>
                </c:pt>
                <c:pt idx="64">
                  <c:v>27.363472176402681</c:v>
                </c:pt>
                <c:pt idx="65">
                  <c:v>78.575416444166137</c:v>
                </c:pt>
                <c:pt idx="66">
                  <c:v>141.71533051646659</c:v>
                </c:pt>
                <c:pt idx="67">
                  <c:v>200.16682369690187</c:v>
                </c:pt>
                <c:pt idx="68">
                  <c:v>238.54734658317037</c:v>
                </c:pt>
                <c:pt idx="69">
                  <c:v>246.75638236620489</c:v>
                </c:pt>
                <c:pt idx="70">
                  <c:v>222.63357736456874</c:v>
                </c:pt>
                <c:pt idx="71">
                  <c:v>172.52727649588846</c:v>
                </c:pt>
                <c:pt idx="72">
                  <c:v>109.62384347032217</c:v>
                </c:pt>
                <c:pt idx="73">
                  <c:v>50.477434793387161</c:v>
                </c:pt>
                <c:pt idx="74">
                  <c:v>10.653479232370586</c:v>
                </c:pt>
                <c:pt idx="75">
                  <c:v>0.63235856163245785</c:v>
                </c:pt>
                <c:pt idx="76">
                  <c:v>23.051308810510278</c:v>
                </c:pt>
                <c:pt idx="77">
                  <c:v>72.010384725484329</c:v>
                </c:pt>
                <c:pt idx="78">
                  <c:v>134.62513523482096</c:v>
                </c:pt>
                <c:pt idx="79">
                  <c:v>194.41737576846353</c:v>
                </c:pt>
                <c:pt idx="80">
                  <c:v>235.65171542640888</c:v>
                </c:pt>
                <c:pt idx="81">
                  <c:v>247.47660478969516</c:v>
                </c:pt>
                <c:pt idx="82">
                  <c:v>226.78011403565847</c:v>
                </c:pt>
                <c:pt idx="83">
                  <c:v>179.00889258513394</c:v>
                </c:pt>
                <c:pt idx="84">
                  <c:v>116.7347864934919</c:v>
                </c:pt>
                <c:pt idx="85">
                  <c:v>56.346333697338068</c:v>
                </c:pt>
                <c:pt idx="86">
                  <c:v>13.73582895119354</c:v>
                </c:pt>
                <c:pt idx="87">
                  <c:v>0.1169839782335913</c:v>
                </c:pt>
                <c:pt idx="88">
                  <c:v>19.073839907264755</c:v>
                </c:pt>
                <c:pt idx="89">
                  <c:v>65.617563143556566</c:v>
                </c:pt>
                <c:pt idx="90">
                  <c:v>127.49934560552555</c:v>
                </c:pt>
                <c:pt idx="91">
                  <c:v>188.43389629324307</c:v>
                </c:pt>
                <c:pt idx="92">
                  <c:v>232.38520508516501</c:v>
                </c:pt>
                <c:pt idx="93">
                  <c:v>247.78670384075636</c:v>
                </c:pt>
                <c:pt idx="94">
                  <c:v>230.58521440174445</c:v>
                </c:pt>
                <c:pt idx="95">
                  <c:v>185.30761446947457</c:v>
                </c:pt>
                <c:pt idx="96">
                  <c:v>123.86950927280759</c:v>
                </c:pt>
                <c:pt idx="97">
                  <c:v>62.439428252973684</c:v>
                </c:pt>
                <c:pt idx="98">
                  <c:v>17.18378914643543</c:v>
                </c:pt>
                <c:pt idx="99">
                  <c:v>1.2417800411711255E-2</c:v>
                </c:pt>
                <c:pt idx="100">
                  <c:v>15.44426580473062</c:v>
                </c:pt>
                <c:pt idx="101">
                  <c:v>59.418168056860765</c:v>
                </c:pt>
                <c:pt idx="102">
                  <c:v>120.36161054561414</c:v>
                </c:pt>
                <c:pt idx="103">
                  <c:v>182.23624311395605</c:v>
                </c:pt>
                <c:pt idx="104">
                  <c:v>228.75865638355421</c:v>
                </c:pt>
                <c:pt idx="105">
                  <c:v>247.68565036934149</c:v>
                </c:pt>
                <c:pt idx="106">
                  <c:v>234.03625017774792</c:v>
                </c:pt>
                <c:pt idx="107">
                  <c:v>191.40253808648066</c:v>
                </c:pt>
                <c:pt idx="108">
                  <c:v>131.00433324409326</c:v>
                </c:pt>
                <c:pt idx="109">
                  <c:v>68.73649682941678</c:v>
                </c:pt>
                <c:pt idx="110">
                  <c:v>20.985916802116037</c:v>
                </c:pt>
                <c:pt idx="111">
                  <c:v>0.31900706014417324</c:v>
                </c:pt>
                <c:pt idx="112">
                  <c:v>12.174632255209247</c:v>
                </c:pt>
                <c:pt idx="113">
                  <c:v>53.432773884185593</c:v>
                </c:pt>
                <c:pt idx="114">
                  <c:v>113.23561861635993</c:v>
                </c:pt>
                <c:pt idx="115">
                  <c:v>175.8449848683909</c:v>
                </c:pt>
                <c:pt idx="116">
                  <c:v>224.78410503324147</c:v>
                </c:pt>
                <c:pt idx="117">
                  <c:v>247.17377974953371</c:v>
                </c:pt>
                <c:pt idx="118">
                  <c:v>237.12176814051679</c:v>
                </c:pt>
                <c:pt idx="119">
                  <c:v>197.27343573502242</c:v>
                </c:pt>
                <c:pt idx="120">
                  <c:v>138.11557950733388</c:v>
                </c:pt>
                <c:pt idx="121">
                  <c:v>75.216640851195478</c:v>
                </c:pt>
                <c:pt idx="122">
                  <c:v>25.129593498923839</c:v>
                </c:pt>
                <c:pt idx="123">
                  <c:v>1.0357342556037281</c:v>
                </c:pt>
                <c:pt idx="124">
                  <c:v>9.2757904480517084</c:v>
                </c:pt>
                <c:pt idx="125">
                  <c:v>47.681244822709118</c:v>
                </c:pt>
                <c:pt idx="126">
                  <c:v>106.1450194061819</c:v>
                </c:pt>
                <c:pt idx="127">
                  <c:v>169.28133272665855</c:v>
                </c:pt>
                <c:pt idx="128">
                  <c:v>220.47474168958252</c:v>
                </c:pt>
                <c:pt idx="129">
                  <c:v>246.2527907665127</c:v>
                </c:pt>
                <c:pt idx="130">
                  <c:v>239.83152813954308</c:v>
                </c:pt>
                <c:pt idx="131">
                  <c:v>202.90082320652689</c:v>
                </c:pt>
                <c:pt idx="132">
                  <c:v>145.1796474117055</c:v>
                </c:pt>
                <c:pt idx="133">
                  <c:v>81.858354156008488</c:v>
                </c:pt>
                <c:pt idx="134">
                  <c:v>29.601067291948652</c:v>
                </c:pt>
                <c:pt idx="135">
                  <c:v>2.1602207280222814</c:v>
                </c:pt>
                <c:pt idx="136">
                  <c:v>6.7573609969670798</c:v>
                </c:pt>
                <c:pt idx="137">
                  <c:v>42.182668923110185</c:v>
                </c:pt>
                <c:pt idx="138">
                  <c:v>99.113345042911121</c:v>
                </c:pt>
                <c:pt idx="139">
                  <c:v>162.5670699960138</c:v>
                </c:pt>
                <c:pt idx="140">
                  <c:v>215.84486817475698</c:v>
                </c:pt>
                <c:pt idx="141">
                  <c:v>244.9257399786654</c:v>
                </c:pt>
                <c:pt idx="142">
                  <c:v>242.15653708174551</c:v>
                </c:pt>
                <c:pt idx="143">
                  <c:v>208.2660244487397</c:v>
                </c:pt>
                <c:pt idx="144">
                  <c:v>152.17309288090468</c:v>
                </c:pt>
                <c:pt idx="145">
                  <c:v>88.639594368887515</c:v>
                </c:pt>
                <c:pt idx="146">
                  <c:v>34.385498350343454</c:v>
                </c:pt>
                <c:pt idx="147">
                  <c:v>3.68873455593301</c:v>
                </c:pt>
                <c:pt idx="148">
                  <c:v>4.6277020113346339</c:v>
                </c:pt>
                <c:pt idx="149">
                  <c:v>36.955294740566615</c:v>
                </c:pt>
                <c:pt idx="150">
                  <c:v>92.163932095865036</c:v>
                </c:pt>
                <c:pt idx="151">
                  <c:v>155.72447982688738</c:v>
                </c:pt>
                <c:pt idx="152">
                  <c:v>210.90985001319677</c:v>
                </c:pt>
                <c:pt idx="153">
                  <c:v>243.19703157354269</c:v>
                </c:pt>
                <c:pt idx="154">
                  <c:v>244.08907877755976</c:v>
                </c:pt>
                <c:pt idx="155">
                  <c:v>213.35123354742285</c:v>
                </c:pt>
                <c:pt idx="156">
                  <c:v>159.07270621884197</c:v>
                </c:pt>
                <c:pt idx="157">
                  <c:v>95.537856055978835</c:v>
                </c:pt>
                <c:pt idx="158">
                  <c:v>39.467008207434418</c:v>
                </c:pt>
                <c:pt idx="159">
                  <c:v>5.6162029405881384</c:v>
                </c:pt>
                <c:pt idx="160">
                  <c:v>2.8938813574942657</c:v>
                </c:pt>
                <c:pt idx="161">
                  <c:v>32.016470771850706</c:v>
                </c:pt>
                <c:pt idx="162">
                  <c:v>85.319844126945938</c:v>
                </c:pt>
                <c:pt idx="163">
                  <c:v>148.77627126004862</c:v>
                </c:pt>
                <c:pt idx="164">
                  <c:v>205.68606543680414</c:v>
                </c:pt>
                <c:pt idx="165">
                  <c:v>241.0724027513395</c:v>
                </c:pt>
                <c:pt idx="166">
                  <c:v>245.62273954926073</c:v>
                </c:pt>
                <c:pt idx="167">
                  <c:v>218.13957382022386</c:v>
                </c:pt>
                <c:pt idx="168">
                  <c:v>165.85558913748775</c:v>
                </c:pt>
                <c:pt idx="169">
                  <c:v>102.53024541508096</c:v>
                </c:pt>
                <c:pt idx="170">
                  <c:v>44.828732457833709</c:v>
                </c:pt>
                <c:pt idx="171">
                  <c:v>7.9362290414567269</c:v>
                </c:pt>
                <c:pt idx="172">
                  <c:v>1.561653202061791</c:v>
                </c:pt>
                <c:pt idx="173">
                  <c:v>27.382587879495617</c:v>
                </c:pt>
                <c:pt idx="174">
                  <c:v>78.603795147788915</c:v>
                </c:pt>
                <c:pt idx="175">
                  <c:v>141.74550386033394</c:v>
                </c:pt>
                <c:pt idx="176">
                  <c:v>200.19085102924402</c:v>
                </c:pt>
                <c:pt idx="177">
                  <c:v>238.55890468439708</c:v>
                </c:pt>
                <c:pt idx="178">
                  <c:v>246.75242951653377</c:v>
                </c:pt>
                <c:pt idx="179">
                  <c:v>222.6151538266524</c:v>
                </c:pt>
                <c:pt idx="180">
                  <c:v>172.49923075120694</c:v>
                </c:pt>
                <c:pt idx="181">
                  <c:v>109.59355625510159</c:v>
                </c:pt>
                <c:pt idx="182">
                  <c:v>50.452876726663277</c:v>
                </c:pt>
                <c:pt idx="183">
                  <c:v>10.641113205922437</c:v>
                </c:pt>
                <c:pt idx="184">
                  <c:v>0.63543891512404116</c:v>
                </c:pt>
                <c:pt idx="185">
                  <c:v>23.069024894167882</c:v>
                </c:pt>
                <c:pt idx="186">
                  <c:v>72.038074236992713</c:v>
                </c:pt>
                <c:pt idx="187">
                  <c:v>134.65551118704448</c:v>
                </c:pt>
                <c:pt idx="188">
                  <c:v>194.44244418964539</c:v>
                </c:pt>
                <c:pt idx="189">
                  <c:v>235.66487911592532</c:v>
                </c:pt>
                <c:pt idx="190">
                  <c:v>247.47439948866617</c:v>
                </c:pt>
                <c:pt idx="191">
                  <c:v>226.7631201082489</c:v>
                </c:pt>
                <c:pt idx="192">
                  <c:v>178.98158228540768</c:v>
                </c:pt>
                <c:pt idx="193">
                  <c:v>116.7043470122609</c:v>
                </c:pt>
                <c:pt idx="194">
                  <c:v>56.320775725148266</c:v>
                </c:pt>
                <c:pt idx="195">
                  <c:v>13.721878522718939</c:v>
                </c:pt>
                <c:pt idx="196">
                  <c:v>0.11831239669393767</c:v>
                </c:pt>
                <c:pt idx="197">
                  <c:v>19.090097575729516</c:v>
                </c:pt>
                <c:pt idx="198">
                  <c:v>65.644471567591765</c:v>
                </c:pt>
                <c:pt idx="199">
                  <c:v>127.52982335504797</c:v>
                </c:pt>
                <c:pt idx="200">
                  <c:v>188.4599226067287</c:v>
                </c:pt>
                <c:pt idx="201">
                  <c:v>232.39993067560218</c:v>
                </c:pt>
                <c:pt idx="202">
                  <c:v>247.78625340727501</c:v>
                </c:pt>
                <c:pt idx="203">
                  <c:v>230.56970648392252</c:v>
                </c:pt>
                <c:pt idx="204">
                  <c:v>185.28113025153615</c:v>
                </c:pt>
                <c:pt idx="205">
                  <c:v>123.83901854746213</c:v>
                </c:pt>
                <c:pt idx="206">
                  <c:v>62.412955196566728</c:v>
                </c:pt>
                <c:pt idx="207">
                  <c:v>17.168300614313949</c:v>
                </c:pt>
                <c:pt idx="208">
                  <c:v>1.198987511428129E-2</c:v>
                </c:pt>
                <c:pt idx="209">
                  <c:v>15.45901110240473</c:v>
                </c:pt>
                <c:pt idx="210">
                  <c:v>59.444206090325181</c:v>
                </c:pt>
                <c:pt idx="211">
                  <c:v>120.39208894354253</c:v>
                </c:pt>
                <c:pt idx="212">
                  <c:v>182.26314094417728</c:v>
                </c:pt>
                <c:pt idx="213">
                  <c:v>228.77489500393995</c:v>
                </c:pt>
                <c:pt idx="214">
                  <c:v>247.68695629829671</c:v>
                </c:pt>
                <c:pt idx="215">
                  <c:v>234.02227973685524</c:v>
                </c:pt>
                <c:pt idx="216">
                  <c:v>191.37696784558625</c:v>
                </c:pt>
                <c:pt idx="217">
                  <c:v>130.97389246659719</c:v>
                </c:pt>
                <c:pt idx="218">
                  <c:v>68.709196546998626</c:v>
                </c:pt>
                <c:pt idx="219">
                  <c:v>20.968941569357767</c:v>
                </c:pt>
                <c:pt idx="220">
                  <c:v>0.31682421127823091</c:v>
                </c:pt>
                <c:pt idx="221">
                  <c:v>12.187816245715652</c:v>
                </c:pt>
                <c:pt idx="222">
                  <c:v>53.457855112619384</c:v>
                </c:pt>
                <c:pt idx="223">
                  <c:v>113.26599651163889</c:v>
                </c:pt>
                <c:pt idx="224">
                  <c:v>175.87266494740848</c:v>
                </c:pt>
                <c:pt idx="225">
                  <c:v>224.80180279119344</c:v>
                </c:pt>
                <c:pt idx="226">
                  <c:v>247.17683770683647</c:v>
                </c:pt>
                <c:pt idx="227">
                  <c:v>237.10938154135314</c:v>
                </c:pt>
                <c:pt idx="228">
                  <c:v>197.24886433313617</c:v>
                </c:pt>
                <c:pt idx="229">
                  <c:v>138.0852897038817</c:v>
                </c:pt>
                <c:pt idx="230">
                  <c:v>75.188603946359763</c:v>
                </c:pt>
                <c:pt idx="231">
                  <c:v>25.111187902563614</c:v>
                </c:pt>
                <c:pt idx="232">
                  <c:v>1.0318037275614529</c:v>
                </c:pt>
                <c:pt idx="233">
                  <c:v>9.287369376646879</c:v>
                </c:pt>
                <c:pt idx="234">
                  <c:v>47.705286007066206</c:v>
                </c:pt>
                <c:pt idx="235">
                  <c:v>106.17519598130562</c:v>
                </c:pt>
                <c:pt idx="236">
                  <c:v>169.30970319042126</c:v>
                </c:pt>
                <c:pt idx="237">
                  <c:v>220.49383985015891</c:v>
                </c:pt>
                <c:pt idx="238">
                  <c:v>246.25759060348003</c:v>
                </c:pt>
                <c:pt idx="239">
                  <c:v>239.82076649048719</c:v>
                </c:pt>
                <c:pt idx="240">
                  <c:v>202.87733219068343</c:v>
                </c:pt>
                <c:pt idx="241">
                  <c:v>145.14960910744404</c:v>
                </c:pt>
                <c:pt idx="242">
                  <c:v>81.82967367702588</c:v>
                </c:pt>
                <c:pt idx="243">
                  <c:v>29.581292416085248</c:v>
                </c:pt>
                <c:pt idx="244">
                  <c:v>2.1545555653555226</c:v>
                </c:pt>
                <c:pt idx="245">
                  <c:v>6.7672964357506515</c:v>
                </c:pt>
                <c:pt idx="246">
                  <c:v>42.205590276027678</c:v>
                </c:pt>
                <c:pt idx="247">
                  <c:v>99.143220148519447</c:v>
                </c:pt>
                <c:pt idx="248">
                  <c:v>162.59603668923791</c:v>
                </c:pt>
                <c:pt idx="249">
                  <c:v>215.86530335539948</c:v>
                </c:pt>
                <c:pt idx="250">
                  <c:v>244.93226576570234</c:v>
                </c:pt>
                <c:pt idx="251">
                  <c:v>242.14743609832277</c:v>
                </c:pt>
                <c:pt idx="252">
                  <c:v>208.24369178041627</c:v>
                </c:pt>
                <c:pt idx="253">
                  <c:v>152.14340576631068</c:v>
                </c:pt>
                <c:pt idx="254">
                  <c:v>88.610365499913371</c:v>
                </c:pt>
                <c:pt idx="255">
                  <c:v>34.36441982340412</c:v>
                </c:pt>
                <c:pt idx="256">
                  <c:v>3.681353560060856</c:v>
                </c:pt>
                <c:pt idx="257">
                  <c:v>4.6359609867894562</c:v>
                </c:pt>
                <c:pt idx="258">
                  <c:v>36.977020191157621</c:v>
                </c:pt>
                <c:pt idx="259">
                  <c:v>92.193406583097925</c:v>
                </c:pt>
                <c:pt idx="260">
                  <c:v>155.75394661553736</c:v>
                </c:pt>
                <c:pt idx="261">
                  <c:v>210.93155439406232</c:v>
                </c:pt>
                <c:pt idx="262">
                  <c:v>243.2052616530076</c:v>
                </c:pt>
                <c:pt idx="263">
                  <c:v>244.08166866392159</c:v>
                </c:pt>
                <c:pt idx="264">
                  <c:v>213.33013334380149</c:v>
                </c:pt>
                <c:pt idx="265">
                  <c:v>159.04346881887312</c:v>
                </c:pt>
                <c:pt idx="266">
                  <c:v>95.508175801156938</c:v>
                </c:pt>
                <c:pt idx="267">
                  <c:v>39.444695984382307</c:v>
                </c:pt>
                <c:pt idx="268">
                  <c:v>5.6071306074009613</c:v>
                </c:pt>
                <c:pt idx="269">
                  <c:v>2.9004364599094998</c:v>
                </c:pt>
                <c:pt idx="270">
                  <c:v>32.036928218150578</c:v>
                </c:pt>
                <c:pt idx="271">
                  <c:v>85.348820176507104</c:v>
                </c:pt>
                <c:pt idx="272">
                  <c:v>148.80614035037974</c:v>
                </c:pt>
                <c:pt idx="273">
                  <c:v>205.70896698586628</c:v>
                </c:pt>
                <c:pt idx="274">
                  <c:v>241.08230980942204</c:v>
                </c:pt>
                <c:pt idx="275">
                  <c:v>245.61704489793061</c:v>
                </c:pt>
                <c:pt idx="276">
                  <c:v>218.11977610820071</c:v>
                </c:pt>
                <c:pt idx="277">
                  <c:v>165.82689848459523</c:v>
                </c:pt>
                <c:pt idx="278">
                  <c:v>102.50021227660305</c:v>
                </c:pt>
                <c:pt idx="279">
                  <c:v>44.805260587996457</c:v>
                </c:pt>
                <c:pt idx="280">
                  <c:v>7.9254954800189381</c:v>
                </c:pt>
                <c:pt idx="281">
                  <c:v>1.5664826765045348</c:v>
                </c:pt>
                <c:pt idx="282">
                  <c:v>27.401709427778471</c:v>
                </c:pt>
                <c:pt idx="283">
                  <c:v>78.632176594599571</c:v>
                </c:pt>
                <c:pt idx="284">
                  <c:v>141.7756761234599</c:v>
                </c:pt>
                <c:pt idx="285">
                  <c:v>200.21487374133542</c:v>
                </c:pt>
                <c:pt idx="286">
                  <c:v>238.57045584176646</c:v>
                </c:pt>
                <c:pt idx="287">
                  <c:v>246.74846922679825</c:v>
                </c:pt>
                <c:pt idx="288">
                  <c:v>222.59672431044982</c:v>
                </c:pt>
                <c:pt idx="289">
                  <c:v>172.47118206331115</c:v>
                </c:pt>
                <c:pt idx="290">
                  <c:v>109.56326990629164</c:v>
                </c:pt>
                <c:pt idx="291">
                  <c:v>50.428323107969803</c:v>
                </c:pt>
                <c:pt idx="292">
                  <c:v>10.628754038543761</c:v>
                </c:pt>
                <c:pt idx="293">
                  <c:v>0.63852673363915358</c:v>
                </c:pt>
                <c:pt idx="294">
                  <c:v>23.086747084249069</c:v>
                </c:pt>
                <c:pt idx="295">
                  <c:v>72.06576688930582</c:v>
                </c:pt>
                <c:pt idx="296">
                  <c:v>134.68588648790009</c:v>
                </c:pt>
                <c:pt idx="297">
                  <c:v>194.46750833870271</c:v>
                </c:pt>
                <c:pt idx="298">
                  <c:v>235.67803603684865</c:v>
                </c:pt>
                <c:pt idx="299">
                  <c:v>247.47218670384947</c:v>
                </c:pt>
                <c:pt idx="300">
                  <c:v>226.74611995134802</c:v>
                </c:pt>
                <c:pt idx="301">
                  <c:v>178.95426864988946</c:v>
                </c:pt>
                <c:pt idx="302">
                  <c:v>116.6739079668075</c:v>
                </c:pt>
                <c:pt idx="303">
                  <c:v>56.29522184562606</c:v>
                </c:pt>
                <c:pt idx="304">
                  <c:v>13.707934766741133</c:v>
                </c:pt>
                <c:pt idx="305">
                  <c:v>0.11964831149555266</c:v>
                </c:pt>
                <c:pt idx="306">
                  <c:v>19.106361591584673</c:v>
                </c:pt>
                <c:pt idx="307">
                  <c:v>65.671383519637814</c:v>
                </c:pt>
                <c:pt idx="308">
                  <c:v>127.56030088474469</c:v>
                </c:pt>
                <c:pt idx="309">
                  <c:v>188.48594501040009</c:v>
                </c:pt>
                <c:pt idx="310">
                  <c:v>232.41464969517455</c:v>
                </c:pt>
                <c:pt idx="311">
                  <c:v>247.78579547111968</c:v>
                </c:pt>
                <c:pt idx="312">
                  <c:v>230.55419210607766</c:v>
                </c:pt>
                <c:pt idx="313">
                  <c:v>185.2546423163019</c:v>
                </c:pt>
                <c:pt idx="314">
                  <c:v>123.80852782581682</c:v>
                </c:pt>
                <c:pt idx="315">
                  <c:v>62.386485863874483</c:v>
                </c:pt>
                <c:pt idx="316">
                  <c:v>17.152818545970604</c:v>
                </c:pt>
                <c:pt idx="317">
                  <c:v>1.1569452597257168E-2</c:v>
                </c:pt>
                <c:pt idx="318">
                  <c:v>15.473762967371513</c:v>
                </c:pt>
                <c:pt idx="319">
                  <c:v>59.470248027296194</c:v>
                </c:pt>
                <c:pt idx="320">
                  <c:v>120.42256755390994</c:v>
                </c:pt>
                <c:pt idx="321">
                  <c:v>182.29003523986739</c:v>
                </c:pt>
                <c:pt idx="322">
                  <c:v>228.79112727299645</c:v>
                </c:pt>
                <c:pt idx="323">
                  <c:v>247.68825473059138</c:v>
                </c:pt>
                <c:pt idx="324">
                  <c:v>234.00830262684843</c:v>
                </c:pt>
                <c:pt idx="325">
                  <c:v>191.35139351821846</c:v>
                </c:pt>
                <c:pt idx="326">
                  <c:v>130.94345126069922</c:v>
                </c:pt>
                <c:pt idx="327">
                  <c:v>68.681899606990115</c:v>
                </c:pt>
                <c:pt idx="328">
                  <c:v>20.951972570206195</c:v>
                </c:pt>
                <c:pt idx="329">
                  <c:v>0.31464884673184201</c:v>
                </c:pt>
                <c:pt idx="330">
                  <c:v>12.201007001620098</c:v>
                </c:pt>
                <c:pt idx="331">
                  <c:v>53.482940607094804</c:v>
                </c:pt>
                <c:pt idx="332">
                  <c:v>113.29637505092185</c:v>
                </c:pt>
                <c:pt idx="333">
                  <c:v>175.90034187890848</c:v>
                </c:pt>
                <c:pt idx="334">
                  <c:v>224.81949443843044</c:v>
                </c:pt>
                <c:pt idx="335">
                  <c:v>247.17988819837205</c:v>
                </c:pt>
                <c:pt idx="336">
                  <c:v>237.09698808611807</c:v>
                </c:pt>
                <c:pt idx="337">
                  <c:v>197.22428848916735</c:v>
                </c:pt>
                <c:pt idx="338">
                  <c:v>138.05499904135786</c:v>
                </c:pt>
                <c:pt idx="339">
                  <c:v>75.160569991532753</c:v>
                </c:pt>
                <c:pt idx="340">
                  <c:v>25.092788288951567</c:v>
                </c:pt>
                <c:pt idx="341">
                  <c:v>1.0278806405384273</c:v>
                </c:pt>
                <c:pt idx="342">
                  <c:v>9.298955246295634</c:v>
                </c:pt>
                <c:pt idx="343">
                  <c:v>47.729331805850506</c:v>
                </c:pt>
                <c:pt idx="344">
                  <c:v>106.20537362986272</c:v>
                </c:pt>
                <c:pt idx="345">
                  <c:v>169.33807090412415</c:v>
                </c:pt>
                <c:pt idx="346">
                  <c:v>220.51293216091568</c:v>
                </c:pt>
                <c:pt idx="347">
                  <c:v>246.26238303035146</c:v>
                </c:pt>
                <c:pt idx="348">
                  <c:v>239.80999782115254</c:v>
                </c:pt>
                <c:pt idx="349">
                  <c:v>202.85383639189058</c:v>
                </c:pt>
                <c:pt idx="350">
                  <c:v>145.11956951628176</c:v>
                </c:pt>
                <c:pt idx="351">
                  <c:v>81.80099574586049</c:v>
                </c:pt>
                <c:pt idx="352">
                  <c:v>29.56152325225149</c:v>
                </c:pt>
                <c:pt idx="353">
                  <c:v>2.1488977757126122</c:v>
                </c:pt>
                <c:pt idx="354">
                  <c:v>6.7772389682100282</c:v>
                </c:pt>
                <c:pt idx="355">
                  <c:v>42.228516576443369</c:v>
                </c:pt>
                <c:pt idx="356">
                  <c:v>99.17309675342112</c:v>
                </c:pt>
                <c:pt idx="357">
                  <c:v>162.62500103899674</c:v>
                </c:pt>
                <c:pt idx="358">
                  <c:v>215.88573296653107</c:v>
                </c:pt>
                <c:pt idx="359">
                  <c:v>244.93878422290555</c:v>
                </c:pt>
                <c:pt idx="360">
                  <c:v>242.13832795372048</c:v>
                </c:pt>
                <c:pt idx="361">
                  <c:v>208.22135400415803</c:v>
                </c:pt>
                <c:pt idx="362">
                  <c:v>152.11371694126464</c:v>
                </c:pt>
                <c:pt idx="363">
                  <c:v>88.581138768116091</c:v>
                </c:pt>
                <c:pt idx="364">
                  <c:v>34.343346718828059</c:v>
                </c:pt>
                <c:pt idx="365">
                  <c:v>3.6739798447475636</c:v>
                </c:pt>
                <c:pt idx="366">
                  <c:v>4.6442271849924595</c:v>
                </c:pt>
                <c:pt idx="367">
                  <c:v>36.998750905885231</c:v>
                </c:pt>
                <c:pt idx="368">
                  <c:v>92.222882990508353</c:v>
                </c:pt>
                <c:pt idx="369">
                  <c:v>155.78341147508596</c:v>
                </c:pt>
                <c:pt idx="370">
                  <c:v>210.95325350421592</c:v>
                </c:pt>
                <c:pt idx="371">
                  <c:v>243.21348450722789</c:v>
                </c:pt>
                <c:pt idx="372">
                  <c:v>244.07425127196228</c:v>
                </c:pt>
                <c:pt idx="373">
                  <c:v>213.3090277241979</c:v>
                </c:pt>
                <c:pt idx="374">
                  <c:v>159.01422929057941</c:v>
                </c:pt>
                <c:pt idx="375">
                  <c:v>95.478497265775417</c:v>
                </c:pt>
                <c:pt idx="376">
                  <c:v>39.422388876024328</c:v>
                </c:pt>
                <c:pt idx="377">
                  <c:v>5.5980654381453547</c:v>
                </c:pt>
                <c:pt idx="378">
                  <c:v>2.9069988901779737</c:v>
                </c:pt>
                <c:pt idx="379">
                  <c:v>32.057391227770083</c:v>
                </c:pt>
                <c:pt idx="380">
                  <c:v>85.377798560767502</c:v>
                </c:pt>
                <c:pt idx="381">
                  <c:v>148.83600793237727</c:v>
                </c:pt>
                <c:pt idx="382">
                  <c:v>205.73186358049776</c:v>
                </c:pt>
                <c:pt idx="383">
                  <c:v>241.09220977082805</c:v>
                </c:pt>
                <c:pt idx="384">
                  <c:v>245.61134287529524</c:v>
                </c:pt>
                <c:pt idx="385">
                  <c:v>218.0999726901324</c:v>
                </c:pt>
                <c:pt idx="386">
                  <c:v>165.79820529256332</c:v>
                </c:pt>
                <c:pt idx="387">
                  <c:v>102.4701804341105</c:v>
                </c:pt>
                <c:pt idx="388">
                  <c:v>44.781793508209446</c:v>
                </c:pt>
                <c:pt idx="389">
                  <c:v>7.9147689421093759</c:v>
                </c:pt>
                <c:pt idx="390">
                  <c:v>1.5713195595863425</c:v>
                </c:pt>
                <c:pt idx="391">
                  <c:v>27.42083682009212</c:v>
                </c:pt>
                <c:pt idx="392">
                  <c:v>78.660560782869453</c:v>
                </c:pt>
                <c:pt idx="393">
                  <c:v>141.80584730401551</c:v>
                </c:pt>
                <c:pt idx="394">
                  <c:v>200.23889183172258</c:v>
                </c:pt>
                <c:pt idx="395">
                  <c:v>238.58200005457962</c:v>
                </c:pt>
                <c:pt idx="396">
                  <c:v>246.74450149723842</c:v>
                </c:pt>
                <c:pt idx="397">
                  <c:v>222.57828881707599</c:v>
                </c:pt>
                <c:pt idx="398">
                  <c:v>172.4431304338917</c:v>
                </c:pt>
                <c:pt idx="399">
                  <c:v>109.53298442572999</c:v>
                </c:pt>
                <c:pt idx="400">
                  <c:v>50.403773938795155</c:v>
                </c:pt>
                <c:pt idx="401">
                  <c:v>10.616401730984464</c:v>
                </c:pt>
                <c:pt idx="402">
                  <c:v>0.64162201699099342</c:v>
                </c:pt>
                <c:pt idx="403">
                  <c:v>23.104475379677467</c:v>
                </c:pt>
                <c:pt idx="404">
                  <c:v>72.093462680749752</c:v>
                </c:pt>
                <c:pt idx="405">
                  <c:v>134.716261135557</c:v>
                </c:pt>
                <c:pt idx="406">
                  <c:v>194.49256821412774</c:v>
                </c:pt>
                <c:pt idx="407">
                  <c:v>235.69118618838434</c:v>
                </c:pt>
                <c:pt idx="408">
                  <c:v>247.46996643537892</c:v>
                </c:pt>
                <c:pt idx="409">
                  <c:v>226.72911356598442</c:v>
                </c:pt>
                <c:pt idx="410">
                  <c:v>178.92695168022874</c:v>
                </c:pt>
                <c:pt idx="411">
                  <c:v>116.64346935897692</c:v>
                </c:pt>
                <c:pt idx="412">
                  <c:v>56.269672060311663</c:v>
                </c:pt>
                <c:pt idx="413">
                  <c:v>13.693997684101376</c:v>
                </c:pt>
                <c:pt idx="414">
                  <c:v>0.12099172255773283</c:v>
                </c:pt>
                <c:pt idx="415">
                  <c:v>19.122631953849037</c:v>
                </c:pt>
                <c:pt idx="416">
                  <c:v>65.698298998066463</c:v>
                </c:pt>
                <c:pt idx="417">
                  <c:v>127.59077819276996</c:v>
                </c:pt>
                <c:pt idx="418">
                  <c:v>188.51196350267978</c:v>
                </c:pt>
                <c:pt idx="419">
                  <c:v>232.42936214299328</c:v>
                </c:pt>
                <c:pt idx="420">
                  <c:v>247.78533003231794</c:v>
                </c:pt>
                <c:pt idx="421">
                  <c:v>230.53867126914767</c:v>
                </c:pt>
                <c:pt idx="422">
                  <c:v>185.22815066536373</c:v>
                </c:pt>
                <c:pt idx="423">
                  <c:v>123.77803710969884</c:v>
                </c:pt>
                <c:pt idx="424">
                  <c:v>62.360020256503013</c:v>
                </c:pt>
                <c:pt idx="425">
                  <c:v>17.137342942344816</c:v>
                </c:pt>
                <c:pt idx="426">
                  <c:v>1.1156532886175796E-2</c:v>
                </c:pt>
                <c:pt idx="427">
                  <c:v>15.488521398740133</c:v>
                </c:pt>
                <c:pt idx="428">
                  <c:v>59.496293866199707</c:v>
                </c:pt>
                <c:pt idx="429">
                  <c:v>120.45304637487412</c:v>
                </c:pt>
                <c:pt idx="430">
                  <c:v>182.31692599939925</c:v>
                </c:pt>
                <c:pt idx="431">
                  <c:v>228.80735318974538</c:v>
                </c:pt>
                <c:pt idx="432">
                  <c:v>247.68954566614696</c:v>
                </c:pt>
                <c:pt idx="433">
                  <c:v>233.99431884857631</c:v>
                </c:pt>
                <c:pt idx="434">
                  <c:v>191.3258151059261</c:v>
                </c:pt>
                <c:pt idx="435">
                  <c:v>130.91300962823937</c:v>
                </c:pt>
                <c:pt idx="436">
                  <c:v>68.654606011045928</c:v>
                </c:pt>
                <c:pt idx="437">
                  <c:v>20.935009805688964</c:v>
                </c:pt>
                <c:pt idx="438">
                  <c:v>0.31248096663642855</c:v>
                </c:pt>
                <c:pt idx="439">
                  <c:v>12.214204522129052</c:v>
                </c:pt>
                <c:pt idx="440">
                  <c:v>53.508030366098396</c:v>
                </c:pt>
                <c:pt idx="441">
                  <c:v>113.32675423237083</c:v>
                </c:pt>
                <c:pt idx="442">
                  <c:v>175.92801566121955</c:v>
                </c:pt>
                <c:pt idx="443">
                  <c:v>224.83717997388305</c:v>
                </c:pt>
                <c:pt idx="444">
                  <c:v>247.18293122395565</c:v>
                </c:pt>
                <c:pt idx="445">
                  <c:v>237.08458777556081</c:v>
                </c:pt>
                <c:pt idx="446">
                  <c:v>197.19970820460708</c:v>
                </c:pt>
                <c:pt idx="447">
                  <c:v>138.02470752158627</c:v>
                </c:pt>
                <c:pt idx="448">
                  <c:v>75.132538988413799</c:v>
                </c:pt>
                <c:pt idx="449">
                  <c:v>25.074394659201957</c:v>
                </c:pt>
                <c:pt idx="450">
                  <c:v>1.0239649947720153</c:v>
                </c:pt>
                <c:pt idx="451">
                  <c:v>9.3105480562969944</c:v>
                </c:pt>
                <c:pt idx="452">
                  <c:v>47.753382217605818</c:v>
                </c:pt>
                <c:pt idx="453">
                  <c:v>106.23555235002739</c:v>
                </c:pt>
                <c:pt idx="454">
                  <c:v>169.36643586605911</c:v>
                </c:pt>
                <c:pt idx="455">
                  <c:v>220.53201862070438</c:v>
                </c:pt>
                <c:pt idx="456">
                  <c:v>246.26716804683599</c:v>
                </c:pt>
                <c:pt idx="457">
                  <c:v>239.79922213219379</c:v>
                </c:pt>
                <c:pt idx="458">
                  <c:v>202.83033581157534</c:v>
                </c:pt>
                <c:pt idx="459">
                  <c:v>145.08952864004485</c:v>
                </c:pt>
                <c:pt idx="460">
                  <c:v>81.772320364255762</c:v>
                </c:pt>
                <c:pt idx="461">
                  <c:v>29.54175980165148</c:v>
                </c:pt>
                <c:pt idx="462">
                  <c:v>2.1432473594368702</c:v>
                </c:pt>
                <c:pt idx="463">
                  <c:v>6.7871885937373406</c:v>
                </c:pt>
                <c:pt idx="464">
                  <c:v>42.25144782296222</c:v>
                </c:pt>
                <c:pt idx="465">
                  <c:v>99.202974855808506</c:v>
                </c:pt>
                <c:pt idx="466">
                  <c:v>162.65396304352791</c:v>
                </c:pt>
                <c:pt idx="467">
                  <c:v>215.90615700691569</c:v>
                </c:pt>
                <c:pt idx="468">
                  <c:v>244.94529534988033</c:v>
                </c:pt>
              </c:numCache>
            </c:numRef>
          </c:val>
          <c:smooth val="0"/>
        </c:ser>
        <c:ser>
          <c:idx val="3"/>
          <c:order val="3"/>
          <c:spPr>
            <a:ln w="12700">
              <a:solidFill>
                <a:srgbClr val="00FFFF"/>
              </a:solidFill>
              <a:prstDash val="solid"/>
            </a:ln>
          </c:spPr>
          <c:marker>
            <c:symbol val="none"/>
          </c:marker>
          <c:val>
            <c:numRef>
              <c:f>Calculations!$G$24:$G$492</c:f>
              <c:numCache>
                <c:formatCode>General</c:formatCode>
                <c:ptCount val="469"/>
                <c:pt idx="0">
                  <c:v>3.4108083694018205</c:v>
                </c:pt>
                <c:pt idx="1">
                  <c:v>0.69397717527985492</c:v>
                </c:pt>
                <c:pt idx="2">
                  <c:v>3.3612766089902379E-2</c:v>
                </c:pt>
                <c:pt idx="3">
                  <c:v>1.437972774785294</c:v>
                </c:pt>
                <c:pt idx="4">
                  <c:v>4.8894961557906811</c:v>
                </c:pt>
                <c:pt idx="5">
                  <c:v>10.345022779920441</c:v>
                </c:pt>
                <c:pt idx="6">
                  <c:v>17.736333137155327</c:v>
                </c:pt>
                <c:pt idx="7">
                  <c:v>26.971001398476091</c:v>
                </c:pt>
                <c:pt idx="8">
                  <c:v>37.933551169506288</c:v>
                </c:pt>
                <c:pt idx="9">
                  <c:v>50.486899483656799</c:v>
                </c:pt>
                <c:pt idx="10">
                  <c:v>64.474070978126491</c:v>
                </c:pt>
                <c:pt idx="11">
                  <c:v>79.720160817571127</c:v>
                </c:pt>
                <c:pt idx="12">
                  <c:v>96.034521819744739</c:v>
                </c:pt>
                <c:pt idx="13">
                  <c:v>113.21314843384948</c:v>
                </c:pt>
                <c:pt idx="14">
                  <c:v>131.04122776075371</c:v>
                </c:pt>
                <c:pt idx="15">
                  <c:v>149.295825715435</c:v>
                </c:pt>
                <c:pt idx="16">
                  <c:v>167.74867474209697</c:v>
                </c:pt>
                <c:pt idx="17">
                  <c:v>186.16902822253238</c:v>
                </c:pt>
                <c:pt idx="18">
                  <c:v>204.326545884317</c:v>
                </c:pt>
                <c:pt idx="19">
                  <c:v>221.99417412778988</c:v>
                </c:pt>
                <c:pt idx="20">
                  <c:v>238.9509852543045</c:v>
                </c:pt>
                <c:pt idx="21">
                  <c:v>254.98494009216563</c:v>
                </c:pt>
                <c:pt idx="22">
                  <c:v>269.89553947455147</c:v>
                </c:pt>
                <c:pt idx="23">
                  <c:v>283.49633141358947</c:v>
                </c:pt>
                <c:pt idx="24">
                  <c:v>295.61724261922348</c:v>
                </c:pt>
                <c:pt idx="25">
                  <c:v>306.10670520801898</c:v>
                </c:pt>
                <c:pt idx="26">
                  <c:v>314.83355200813838</c:v>
                </c:pt>
                <c:pt idx="27">
                  <c:v>321.68865676033374</c:v>
                </c:pt>
                <c:pt idx="28">
                  <c:v>326.58629870480581</c:v>
                </c:pt>
                <c:pt idx="29">
                  <c:v>329.46523449022982</c:v>
                </c:pt>
                <c:pt idx="30">
                  <c:v>330.2894640010918</c:v>
                </c:pt>
                <c:pt idx="31">
                  <c:v>329.048680526922</c:v>
                </c:pt>
                <c:pt idx="32">
                  <c:v>325.7583996442138</c:v>
                </c:pt>
                <c:pt idx="33">
                  <c:v>320.45976519940211</c:v>
                </c:pt>
                <c:pt idx="34">
                  <c:v>313.21903481901876</c:v>
                </c:pt>
                <c:pt idx="35">
                  <c:v>304.12675138054647</c:v>
                </c:pt>
                <c:pt idx="36">
                  <c:v>293.29661080444623</c:v>
                </c:pt>
                <c:pt idx="37">
                  <c:v>280.86404032523541</c:v>
                </c:pt>
                <c:pt idx="38">
                  <c:v>266.98450501985519</c:v>
                </c:pt>
                <c:pt idx="39">
                  <c:v>251.83156376961296</c:v>
                </c:pt>
                <c:pt idx="40">
                  <c:v>235.59469896524115</c:v>
                </c:pt>
                <c:pt idx="41">
                  <c:v>218.4769470938694</c:v>
                </c:pt>
                <c:pt idx="42">
                  <c:v>200.69235983661883</c:v>
                </c:pt>
                <c:pt idx="43">
                  <c:v>182.46332742493377</c:v>
                </c:pt>
                <c:pt idx="44">
                  <c:v>164.0177977261653</c:v>
                </c:pt>
                <c:pt idx="45">
                  <c:v>145.58642583280874</c:v>
                </c:pt>
                <c:pt idx="46">
                  <c:v>127.39968979880445</c:v>
                </c:pt>
                <c:pt idx="47">
                  <c:v>109.68500858964765</c:v>
                </c:pt>
                <c:pt idx="48">
                  <c:v>92.663898285361512</c:v>
                </c:pt>
                <c:pt idx="49">
                  <c:v>76.549202097049644</c:v>
                </c:pt>
                <c:pt idx="50">
                  <c:v>61.542428834735389</c:v>
                </c:pt>
                <c:pt idx="51">
                  <c:v>47.831233108039498</c:v>
                </c:pt>
                <c:pt idx="52">
                  <c:v>35.58706876893612</c:v>
                </c:pt>
                <c:pt idx="53">
                  <c:v>24.963044939488015</c:v>
                </c:pt>
                <c:pt idx="54">
                  <c:v>16.092011434206768</c:v>
                </c:pt>
                <c:pt idx="55">
                  <c:v>9.0848975181827427</c:v>
                </c:pt>
                <c:pt idx="56">
                  <c:v>4.0293247742503411</c:v>
                </c:pt>
                <c:pt idx="57">
                  <c:v>0.98851142481396437</c:v>
                </c:pt>
                <c:pt idx="58">
                  <c:v>4.8180941985265235E-4</c:v>
                </c:pt>
                <c:pt idx="59">
                  <c:v>1.0775909032867901</c:v>
                </c:pt>
                <c:pt idx="60">
                  <c:v>4.2063698225318831</c:v>
                </c:pt>
                <c:pt idx="61">
                  <c:v>9.3476942479948661</c:v>
                </c:pt>
                <c:pt idx="62">
                  <c:v>16.437273661578757</c:v>
                </c:pt>
                <c:pt idx="63">
                  <c:v>25.386455277373386</c:v>
                </c:pt>
                <c:pt idx="64">
                  <c:v>36.083332614672713</c:v>
                </c:pt>
                <c:pt idx="65">
                  <c:v>48.394144850559996</c:v>
                </c:pt>
                <c:pt idx="66">
                  <c:v>62.164949453628807</c:v>
                </c:pt>
                <c:pt idx="67">
                  <c:v>77.223547183124836</c:v>
                </c:pt>
                <c:pt idx="68">
                  <c:v>93.381635382042163</c:v>
                </c:pt>
                <c:pt idx="69">
                  <c:v>110.43716263798368</c:v>
                </c:pt>
                <c:pt idx="70">
                  <c:v>128.17685536753811</c:v>
                </c:pt>
                <c:pt idx="71">
                  <c:v>146.37888473010347</c:v>
                </c:pt>
                <c:pt idx="72">
                  <c:v>164.81564052229808</c:v>
                </c:pt>
                <c:pt idx="73">
                  <c:v>183.25657736635267</c:v>
                </c:pt>
                <c:pt idx="74">
                  <c:v>201.47109760186268</c:v>
                </c:pt>
                <c:pt idx="75">
                  <c:v>219.23143483131668</c:v>
                </c:pt>
                <c:pt idx="76">
                  <c:v>236.31550206164417</c:v>
                </c:pt>
                <c:pt idx="77">
                  <c:v>252.50966882673464</c:v>
                </c:pt>
                <c:pt idx="78">
                  <c:v>267.61143256395673</c:v>
                </c:pt>
                <c:pt idx="79">
                  <c:v>281.4319508400207</c:v>
                </c:pt>
                <c:pt idx="80">
                  <c:v>293.79840276155244</c:v>
                </c:pt>
                <c:pt idx="81">
                  <c:v>304.55615004174888</c:v>
                </c:pt>
                <c:pt idx="82">
                  <c:v>313.57067069970299</c:v>
                </c:pt>
                <c:pt idx="83">
                  <c:v>320.72924121214891</c:v>
                </c:pt>
                <c:pt idx="84">
                  <c:v>325.94234608288514</c:v>
                </c:pt>
                <c:pt idx="85">
                  <c:v>329.14479720369354</c:v>
                </c:pt>
                <c:pt idx="86">
                  <c:v>330.29654900952153</c:v>
                </c:pt>
                <c:pt idx="87">
                  <c:v>329.38319923469044</c:v>
                </c:pt>
                <c:pt idx="88">
                  <c:v>326.41616900834288</c:v>
                </c:pt>
                <c:pt idx="89">
                  <c:v>321.43256003709689</c:v>
                </c:pt>
                <c:pt idx="90">
                  <c:v>314.49469066078802</c:v>
                </c:pt>
                <c:pt idx="91">
                  <c:v>305.68931658276836</c:v>
                </c:pt>
                <c:pt idx="92">
                  <c:v>295.12654601926056</c:v>
                </c:pt>
                <c:pt idx="93">
                  <c:v>282.9384628334617</c:v>
                </c:pt>
                <c:pt idx="94">
                  <c:v>269.2774748716339</c:v>
                </c:pt>
                <c:pt idx="95">
                  <c:v>254.31440815468221</c:v>
                </c:pt>
                <c:pt idx="96">
                  <c:v>238.23637075670064</c:v>
                </c:pt>
                <c:pt idx="97">
                  <c:v>221.24441308197385</c:v>
                </c:pt>
                <c:pt idx="98">
                  <c:v>203.55101379786191</c:v>
                </c:pt>
                <c:pt idx="99">
                  <c:v>185.37742286113274</c:v>
                </c:pt>
                <c:pt idx="100">
                  <c:v>166.95089486229895</c:v>
                </c:pt>
                <c:pt idx="101">
                  <c:v>148.5018472840429</c:v>
                </c:pt>
                <c:pt idx="102">
                  <c:v>130.26097920874963</c:v>
                </c:pt>
                <c:pt idx="103">
                  <c:v>112.45638650472981</c:v>
                </c:pt>
                <c:pt idx="104">
                  <c:v>95.310709564752969</c:v>
                </c:pt>
                <c:pt idx="105">
                  <c:v>79.038349263452119</c:v>
                </c:pt>
                <c:pt idx="106">
                  <c:v>63.842785947106435</c:v>
                </c:pt>
                <c:pt idx="107">
                  <c:v>49.914034980928193</c:v>
                </c:pt>
                <c:pt idx="108">
                  <c:v>37.426270671370517</c:v>
                </c:pt>
                <c:pt idx="109">
                  <c:v>26.535648275501984</c:v>
                </c:pt>
                <c:pt idx="110">
                  <c:v>17.378351332481884</c:v>
                </c:pt>
                <c:pt idx="111">
                  <c:v>10.068888734594196</c:v>
                </c:pt>
                <c:pt idx="112">
                  <c:v>4.6986628323887487</c:v>
                </c:pt>
                <c:pt idx="113">
                  <c:v>1.3348264792897453</c:v>
                </c:pt>
                <c:pt idx="114">
                  <c:v>1.9443307940434806E-2</c:v>
                </c:pt>
                <c:pt idx="115">
                  <c:v>0.76896173874462193</c:v>
                </c:pt>
                <c:pt idx="116">
                  <c:v>3.5740092979480949</c:v>
                </c:pt>
                <c:pt idx="117">
                  <c:v>8.3995098172442795</c:v>
                </c:pt>
                <c:pt idx="118">
                  <c:v>15.185122049361127</c:v>
                </c:pt>
                <c:pt idx="119">
                  <c:v>23.845994214892301</c:v>
                </c:pt>
                <c:pt idx="120">
                  <c:v>34.273825045017787</c:v>
                </c:pt>
                <c:pt idx="121">
                  <c:v>46.338218052138032</c:v>
                </c:pt>
                <c:pt idx="122">
                  <c:v>59.888312093721296</c:v>
                </c:pt>
                <c:pt idx="123">
                  <c:v>74.754667839723012</c:v>
                </c:pt>
                <c:pt idx="124">
                  <c:v>90.751386553936825</c:v>
                </c:pt>
                <c:pt idx="125">
                  <c:v>107.67843469463746</c:v>
                </c:pt>
                <c:pt idx="126">
                  <c:v>125.32414526617224</c:v>
                </c:pt>
                <c:pt idx="127">
                  <c:v>143.46786464294814</c:v>
                </c:pt>
                <c:pt idx="128">
                  <c:v>161.8827117681781</c:v>
                </c:pt>
                <c:pt idx="129">
                  <c:v>180.33841522454168</c:v>
                </c:pt>
                <c:pt idx="130">
                  <c:v>198.60419270015711</c:v>
                </c:pt>
                <c:pt idx="131">
                  <c:v>216.45163684311061</c:v>
                </c:pt>
                <c:pt idx="132">
                  <c:v>233.6575714179229</c:v>
                </c:pt>
                <c:pt idx="133">
                  <c:v>250.00684204867605</c:v>
                </c:pt>
                <c:pt idx="134">
                  <c:v>265.29500665150755</c:v>
                </c:pt>
                <c:pt idx="135">
                  <c:v>279.33089191352673</c:v>
                </c:pt>
                <c:pt idx="136">
                  <c:v>291.93898385024772</c:v>
                </c:pt>
                <c:pt idx="137">
                  <c:v>302.96162254843858</c:v>
                </c:pt>
                <c:pt idx="138">
                  <c:v>312.26097364985617</c:v>
                </c:pt>
                <c:pt idx="139">
                  <c:v>319.72075192314884</c:v>
                </c:pt>
                <c:pt idx="140">
                  <c:v>325.24767537122932</c:v>
                </c:pt>
                <c:pt idx="141">
                  <c:v>328.7726316910115</c:v>
                </c:pt>
                <c:pt idx="142">
                  <c:v>330.25154249931757</c:v>
                </c:pt>
                <c:pt idx="143">
                  <c:v>329.66591451810928</c:v>
                </c:pt>
                <c:pt idx="144">
                  <c:v>327.02307082665743</c:v>
                </c:pt>
                <c:pt idx="145">
                  <c:v>322.35605928891897</c:v>
                </c:pt>
                <c:pt idx="146">
                  <c:v>315.72323930120774</c:v>
                </c:pt>
                <c:pt idx="147">
                  <c:v>307.20755202773853</c:v>
                </c:pt>
                <c:pt idx="148">
                  <c:v>296.91548324949974</c:v>
                </c:pt>
                <c:pt idx="149">
                  <c:v>284.97573179568116</c:v>
                </c:pt>
                <c:pt idx="150">
                  <c:v>271.53760020846556</c:v>
                </c:pt>
                <c:pt idx="151">
                  <c:v>256.76912776538165</c:v>
                </c:pt>
                <c:pt idx="152">
                  <c:v>240.85498920513302</c:v>
                </c:pt>
                <c:pt idx="153">
                  <c:v>223.99418543262931</c:v>
                </c:pt>
                <c:pt idx="154">
                  <c:v>206.39755508016771</c:v>
                </c:pt>
                <c:pt idx="155">
                  <c:v>188.28513804184894</c:v>
                </c:pt>
                <c:pt idx="156">
                  <c:v>169.88342394933477</c:v>
                </c:pt>
                <c:pt idx="157">
                  <c:v>151.42251999582547</c:v>
                </c:pt>
                <c:pt idx="158">
                  <c:v>133.13327352365746</c:v>
                </c:pt>
                <c:pt idx="159">
                  <c:v>115.24438535658382</c:v>
                </c:pt>
                <c:pt idx="160">
                  <c:v>97.979549973550064</c:v>
                </c:pt>
                <c:pt idx="161">
                  <c:v>81.554658285102434</c:v>
                </c:pt>
                <c:pt idx="162">
                  <c:v>66.175097990780941</c:v>
                </c:pt>
                <c:pt idx="163">
                  <c:v>52.033185275598029</c:v>
                </c:pt>
                <c:pt idx="164">
                  <c:v>39.305759961378101</c:v>
                </c:pt>
                <c:pt idx="165">
                  <c:v>28.151974184764299</c:v>
                </c:pt>
                <c:pt idx="166">
                  <c:v>18.711302253731986</c:v>
                </c:pt>
                <c:pt idx="167">
                  <c:v>11.101796568674303</c:v>
                </c:pt>
                <c:pt idx="168">
                  <c:v>5.4186114171775444</c:v>
                </c:pt>
                <c:pt idx="169">
                  <c:v>1.7328131019279169</c:v>
                </c:pt>
                <c:pt idx="170">
                  <c:v>9.049128070171264E-2</c:v>
                </c:pt>
                <c:pt idx="171">
                  <c:v>0.51218263082776616</c:v>
                </c:pt>
                <c:pt idx="172">
                  <c:v>2.9926140450027958</c:v>
                </c:pt>
                <c:pt idx="173">
                  <c:v>7.5007685697098054</c:v>
                </c:pt>
                <c:pt idx="174">
                  <c:v>13.980273261701058</c:v>
                </c:pt>
                <c:pt idx="175">
                  <c:v>22.350104112534012</c:v>
                </c:pt>
                <c:pt idx="176">
                  <c:v>32.505599226312683</c:v>
                </c:pt>
                <c:pt idx="177">
                  <c:v>44.319767581198278</c:v>
                </c:pt>
                <c:pt idx="178">
                  <c:v>57.644877009065141</c:v>
                </c:pt>
                <c:pt idx="179">
                  <c:v>72.314301536150793</c:v>
                </c:pt>
                <c:pt idx="180">
                  <c:v>88.144604984347836</c:v>
                </c:pt>
                <c:pt idx="181">
                  <c:v>104.93783477838548</c:v>
                </c:pt>
                <c:pt idx="182">
                  <c:v>122.48399727564947</c:v>
                </c:pt>
                <c:pt idx="183">
                  <c:v>140.56368366544839</c:v>
                </c:pt>
                <c:pt idx="184">
                  <c:v>158.95081360178025</c:v>
                </c:pt>
                <c:pt idx="185">
                  <c:v>177.41546226137061</c:v>
                </c:pt>
                <c:pt idx="186">
                  <c:v>195.72673547560416</c:v>
                </c:pt>
                <c:pt idx="187">
                  <c:v>213.65565698378771</c:v>
                </c:pt>
                <c:pt idx="188">
                  <c:v>230.97803170362539</c:v>
                </c:pt>
                <c:pt idx="189">
                  <c:v>247.47724921468006</c:v>
                </c:pt>
                <c:pt idx="190">
                  <c:v>262.94699239821034</c:v>
                </c:pt>
                <c:pt idx="191">
                  <c:v>277.19381736276125</c:v>
                </c:pt>
                <c:pt idx="192">
                  <c:v>290.03957239441581</c:v>
                </c:pt>
                <c:pt idx="193">
                  <c:v>301.32362568354944</c:v>
                </c:pt>
                <c:pt idx="194">
                  <c:v>310.90487397112645</c:v>
                </c:pt>
                <c:pt idx="195">
                  <c:v>318.66350699709585</c:v>
                </c:pt>
                <c:pt idx="196">
                  <c:v>324.50250568705587</c:v>
                </c:pt>
                <c:pt idx="197">
                  <c:v>328.34885534286991</c:v>
                </c:pt>
                <c:pt idx="198">
                  <c:v>330.15445866670427</c:v>
                </c:pt>
                <c:pt idx="199">
                  <c:v>329.89673720142201</c:v>
                </c:pt>
                <c:pt idx="200">
                  <c:v>327.578913666532</c:v>
                </c:pt>
                <c:pt idx="201">
                  <c:v>323.22997165917468</c:v>
                </c:pt>
                <c:pt idx="202">
                  <c:v>316.9042932240701</c:v>
                </c:pt>
                <c:pt idx="203">
                  <c:v>308.6809788244941</c:v>
                </c:pt>
                <c:pt idx="204">
                  <c:v>298.66285821781412</c:v>
                </c:pt>
                <c:pt idx="205">
                  <c:v>286.97520460425329</c:v>
                </c:pt>
                <c:pt idx="206">
                  <c:v>273.76416812800937</c:v>
                </c:pt>
                <c:pt idx="207">
                  <c:v>259.19494831927409</c:v>
                </c:pt>
                <c:pt idx="208">
                  <c:v>243.44972833014279</c:v>
                </c:pt>
                <c:pt idx="209">
                  <c:v>226.72539679608599</c:v>
                </c:pt>
                <c:pt idx="210">
                  <c:v>209.2310858103491</c:v>
                </c:pt>
                <c:pt idx="211">
                  <c:v>191.18555579805505</c:v>
                </c:pt>
                <c:pt idx="212">
                  <c:v>172.81445999129431</c:v>
                </c:pt>
                <c:pt idx="213">
                  <c:v>154.3475227119867</c:v>
                </c:pt>
                <c:pt idx="214">
                  <c:v>136.01566674716253</c:v>
                </c:pt>
                <c:pt idx="215">
                  <c:v>118.04812573782922</c:v>
                </c:pt>
                <c:pt idx="216">
                  <c:v>100.66957769004608</c:v>
                </c:pt>
                <c:pt idx="217">
                  <c:v>84.097335452662136</c:v>
                </c:pt>
                <c:pt idx="218">
                  <c:v>68.53862929385339</c:v>
                </c:pt>
                <c:pt idx="219">
                  <c:v>54.188015556905626</c:v>
                </c:pt>
                <c:pt idx="220">
                  <c:v>41.224943799132291</c:v>
                </c:pt>
                <c:pt idx="221">
                  <c:v>29.811512836026253</c:v>
                </c:pt>
                <c:pt idx="222">
                  <c:v>20.090443750552993</c:v>
                </c:pt>
                <c:pt idx="223">
                  <c:v>12.183295214416518</c:v>
                </c:pt>
                <c:pt idx="224">
                  <c:v>6.1889434381004946</c:v>
                </c:pt>
                <c:pt idx="225">
                  <c:v>2.1823457573922269</c:v>
                </c:pt>
                <c:pt idx="226">
                  <c:v>0.21360331732438453</c:v>
                </c:pt>
                <c:pt idx="227">
                  <c:v>0.30733457434814682</c:v>
                </c:pt>
                <c:pt idx="228">
                  <c:v>2.4623674508863758</c:v>
                </c:pt>
                <c:pt idx="229">
                  <c:v>6.651753991766185</c:v>
                </c:pt>
                <c:pt idx="230">
                  <c:v>12.823107339257064</c:v>
                </c:pt>
                <c:pt idx="231">
                  <c:v>20.899256812959834</c:v>
                </c:pt>
                <c:pt idx="232">
                  <c:v>30.779212902988746</c:v>
                </c:pt>
                <c:pt idx="233">
                  <c:v>42.339430109539705</c:v>
                </c:pt>
                <c:pt idx="234">
                  <c:v>55.435351837459436</c:v>
                </c:pt>
                <c:pt idx="235">
                  <c:v>69.903218027438569</c:v>
                </c:pt>
                <c:pt idx="236">
                  <c:v>85.562112920009838</c:v>
                </c:pt>
                <c:pt idx="237">
                  <c:v>102.21622734575197</c:v>
                </c:pt>
                <c:pt idx="238">
                  <c:v>119.65730725254464</c:v>
                </c:pt>
                <c:pt idx="239">
                  <c:v>137.66725785185102</c:v>
                </c:pt>
                <c:pt idx="240">
                  <c:v>156.02087082007444</c:v>
                </c:pt>
                <c:pt idx="241">
                  <c:v>174.48864045225829</c:v>
                </c:pt>
                <c:pt idx="242">
                  <c:v>192.83963355308242</c:v>
                </c:pt>
                <c:pt idx="243">
                  <c:v>210.84437717814527</c:v>
                </c:pt>
                <c:pt idx="244">
                  <c:v>228.27772811529798</c:v>
                </c:pt>
                <c:pt idx="245">
                  <c:v>244.9216882241447</c:v>
                </c:pt>
                <c:pt idx="246">
                  <c:v>260.56813042885449</c:v>
                </c:pt>
                <c:pt idx="247">
                  <c:v>275.02140127664632</c:v>
                </c:pt>
                <c:pt idx="248">
                  <c:v>288.10076751785238</c:v>
                </c:pt>
                <c:pt idx="249">
                  <c:v>299.6426761139129</c:v>
                </c:pt>
                <c:pt idx="250">
                  <c:v>309.50279941263653</c:v>
                </c:pt>
                <c:pt idx="251">
                  <c:v>317.55783991654971</c:v>
                </c:pt>
                <c:pt idx="252">
                  <c:v>323.70707207627225</c:v>
                </c:pt>
                <c:pt idx="253">
                  <c:v>327.87360182935572</c:v>
                </c:pt>
                <c:pt idx="254">
                  <c:v>330.00532813444863</c:v>
                </c:pt>
                <c:pt idx="255">
                  <c:v>330.07559447714834</c:v>
                </c:pt>
                <c:pt idx="256">
                  <c:v>328.08352220067258</c:v>
                </c:pt>
                <c:pt idx="257">
                  <c:v>324.05402149316404</c:v>
                </c:pt>
                <c:pt idx="258">
                  <c:v>318.0374798942363</c:v>
                </c:pt>
                <c:pt idx="259">
                  <c:v>310.10913221588379</c:v>
                </c:pt>
                <c:pt idx="260">
                  <c:v>300.36811975667172</c:v>
                </c:pt>
                <c:pt idx="261">
                  <c:v>288.93625057342877</c:v>
                </c:pt>
                <c:pt idx="262">
                  <c:v>275.95647631280929</c:v>
                </c:pt>
                <c:pt idx="263">
                  <c:v>261.5911046494391</c:v>
                </c:pt>
                <c:pt idx="264">
                  <c:v>246.01976968349692</c:v>
                </c:pt>
                <c:pt idx="265">
                  <c:v>229.43718567721521</c:v>
                </c:pt>
                <c:pt idx="266">
                  <c:v>212.05071221908483</c:v>
                </c:pt>
                <c:pt idx="267">
                  <c:v>194.07776126252313</c:v>
                </c:pt>
                <c:pt idx="268">
                  <c:v>175.74307846314395</c:v>
                </c:pt>
                <c:pt idx="269">
                  <c:v>157.27593281056264</c:v>
                </c:pt>
                <c:pt idx="270">
                  <c:v>138.90724969744488</c:v>
                </c:pt>
                <c:pt idx="271">
                  <c:v>120.86672327579825</c:v>
                </c:pt>
                <c:pt idx="272">
                  <c:v>103.37994420950474</c:v>
                </c:pt>
                <c:pt idx="273">
                  <c:v>86.665578739592192</c:v>
                </c:pt>
                <c:pt idx="274">
                  <c:v>70.932634337052221</c:v>
                </c:pt>
                <c:pt idx="275">
                  <c:v>56.377846135312907</c:v>
                </c:pt>
                <c:pt idx="276">
                  <c:v>43.183216824113984</c:v>
                </c:pt>
                <c:pt idx="277">
                  <c:v>31.513740767617094</c:v>
                </c:pt>
                <c:pt idx="278">
                  <c:v>21.515340805832381</c:v>
                </c:pt>
                <c:pt idx="279">
                  <c:v>13.313043539007396</c:v>
                </c:pt>
                <c:pt idx="280">
                  <c:v>7.0094159123937629</c:v>
                </c:pt>
                <c:pt idx="281">
                  <c:v>2.6832826513864632</c:v>
                </c:pt>
                <c:pt idx="282">
                  <c:v>0.38874058506868892</c:v>
                </c:pt>
                <c:pt idx="283">
                  <c:v>0.15448218371290068</c:v>
                </c:pt>
                <c:pt idx="284">
                  <c:v>1.983436769171675</c:v>
                </c:pt>
                <c:pt idx="285">
                  <c:v>5.852733884702161</c:v>
                </c:pt>
                <c:pt idx="286">
                  <c:v>11.71398928226975</c:v>
                </c:pt>
                <c:pt idx="287">
                  <c:v>19.493909951159083</c:v>
                </c:pt>
                <c:pt idx="288">
                  <c:v>29.095210622213244</c:v>
                </c:pt>
                <c:pt idx="289">
                  <c:v>40.397830287126467</c:v>
                </c:pt>
                <c:pt idx="290">
                  <c:v>53.260433520634265</c:v>
                </c:pt>
                <c:pt idx="291">
                  <c:v>67.522177832060351</c:v>
                </c:pt>
                <c:pt idx="292">
                  <c:v>83.004724946115303</c:v>
                </c:pt>
                <c:pt idx="293">
                  <c:v>99.514470862536214</c:v>
                </c:pt>
                <c:pt idx="294">
                  <c:v>116.8449668084437</c:v>
                </c:pt>
                <c:pt idx="295">
                  <c:v>134.77950081022311</c:v>
                </c:pt>
                <c:pt idx="296">
                  <c:v>153.09380760324868</c:v>
                </c:pt>
                <c:pt idx="297">
                  <c:v>171.55887299295566</c:v>
                </c:pt>
                <c:pt idx="298">
                  <c:v>189.94379759966003</c:v>
                </c:pt>
                <c:pt idx="299">
                  <c:v>208.01868417698455</c:v>
                </c:pt>
                <c:pt idx="300">
                  <c:v>225.55751239895369</c:v>
                </c:pt>
                <c:pt idx="301">
                  <c:v>242.34096516750208</c:v>
                </c:pt>
                <c:pt idx="302">
                  <c:v>258.15917109840404</c:v>
                </c:pt>
                <c:pt idx="303">
                  <c:v>272.81432889173738</c:v>
                </c:pt>
                <c:pt idx="304">
                  <c:v>286.12318077006216</c:v>
                </c:pt>
                <c:pt idx="305">
                  <c:v>297.91930405476012</c:v>
                </c:pt>
                <c:pt idx="306">
                  <c:v>308.05519222518444</c:v>
                </c:pt>
                <c:pt idx="307">
                  <c:v>316.40409943767548</c:v>
                </c:pt>
                <c:pt idx="308">
                  <c:v>322.86162543933631</c:v>
                </c:pt>
                <c:pt idx="309">
                  <c:v>327.34702105779314</c:v>
                </c:pt>
                <c:pt idx="310">
                  <c:v>329.80419794220063</c:v>
                </c:pt>
                <c:pt idx="311">
                  <c:v>330.20242992904963</c:v>
                </c:pt>
                <c:pt idx="312">
                  <c:v>328.5367372624172</c:v>
                </c:pt>
                <c:pt idx="313">
                  <c:v>324.82794886412751</c:v>
                </c:pt>
                <c:pt idx="314">
                  <c:v>319.12244187514705</c:v>
                </c:pt>
                <c:pt idx="315">
                  <c:v>311.49156172516905</c:v>
                </c:pt>
                <c:pt idx="316">
                  <c:v>302.03072998221262</c:v>
                </c:pt>
                <c:pt idx="317">
                  <c:v>290.85825113828332</c:v>
                </c:pt>
                <c:pt idx="318">
                  <c:v>278.11383325182101</c:v>
                </c:pt>
                <c:pt idx="319">
                  <c:v>263.95684094582185</c:v>
                </c:pt>
                <c:pt idx="320">
                  <c:v>248.56430260727808</c:v>
                </c:pt>
                <c:pt idx="321">
                  <c:v>232.12869670724427</c:v>
                </c:pt>
                <c:pt idx="322">
                  <c:v>214.85554492284291</c:v>
                </c:pt>
                <c:pt idx="323">
                  <c:v>196.96084215839574</c:v>
                </c:pt>
                <c:pt idx="324">
                  <c:v>178.6683556024179</c:v>
                </c:pt>
                <c:pt idx="325">
                  <c:v>160.20682659481213</c:v>
                </c:pt>
                <c:pt idx="326">
                  <c:v>141.80711029400373</c:v>
                </c:pt>
                <c:pt idx="327">
                  <c:v>123.6992889114853</c:v>
                </c:pt>
                <c:pt idx="328">
                  <c:v>106.1097946118016</c:v>
                </c:pt>
                <c:pt idx="329">
                  <c:v>89.258578055134805</c:v>
                </c:pt>
                <c:pt idx="330">
                  <c:v>73.35635798889777</c:v>
                </c:pt>
                <c:pt idx="331">
                  <c:v>58.601986281275231</c:v>
                </c:pt>
                <c:pt idx="332">
                  <c:v>45.179961346058406</c:v>
                </c:pt>
                <c:pt idx="333">
                  <c:v>33.258121052554571</c:v>
                </c:pt>
                <c:pt idx="334">
                  <c:v>22.985543969962606</c:v>
                </c:pt>
                <c:pt idx="335">
                  <c:v>14.490685190429076</c:v>
                </c:pt>
                <c:pt idx="336">
                  <c:v>7.8797700416908754</c:v>
                </c:pt>
                <c:pt idx="337">
                  <c:v>3.2354657753799358</c:v>
                </c:pt>
                <c:pt idx="338">
                  <c:v>0.6158478410834789</c:v>
                </c:pt>
                <c:pt idx="339">
                  <c:v>5.3673672543112616E-2</c:v>
                </c:pt>
                <c:pt idx="340">
                  <c:v>1.5559730670573799</c:v>
                </c:pt>
                <c:pt idx="341">
                  <c:v>5.103960280249936</c:v>
                </c:pt>
                <c:pt idx="342">
                  <c:v>10.653268935433516</c:v>
                </c:pt>
                <c:pt idx="343">
                  <c:v>18.134506810098173</c:v>
                </c:pt>
                <c:pt idx="344">
                  <c:v>27.454123562122192</c:v>
                </c:pt>
                <c:pt idx="345">
                  <c:v>38.495580545065621</c:v>
                </c:pt>
                <c:pt idx="346">
                  <c:v>51.120808084417206</c:v>
                </c:pt>
                <c:pt idx="347">
                  <c:v>65.171931992048343</c:v>
                </c:pt>
                <c:pt idx="348">
                  <c:v>80.473247729374364</c:v>
                </c:pt>
                <c:pt idx="349">
                  <c:v>96.833417533032673</c:v>
                </c:pt>
                <c:pt idx="350">
                  <c:v>114.04786302869634</c:v>
                </c:pt>
                <c:pt idx="351">
                  <c:v>131.90132341427204</c:v>
                </c:pt>
                <c:pt idx="352">
                  <c:v>150.17054722320603</c:v>
                </c:pt>
                <c:pt idx="353">
                  <c:v>168.62708400835479</c:v>
                </c:pt>
                <c:pt idx="354">
                  <c:v>187.04014103734622</c:v>
                </c:pt>
                <c:pt idx="355">
                  <c:v>205.17946927739973</c:v>
                </c:pt>
                <c:pt idx="356">
                  <c:v>222.8182425814083</c:v>
                </c:pt>
                <c:pt idx="357">
                  <c:v>239.7358940719551</c:v>
                </c:pt>
                <c:pt idx="358">
                  <c:v>255.72087425531049</c:v>
                </c:pt>
                <c:pt idx="359">
                  <c:v>270.5732963760961</c:v>
                </c:pt>
                <c:pt idx="360">
                  <c:v>284.10743593336201</c:v>
                </c:pt>
                <c:pt idx="361">
                  <c:v>296.1540531024803</c:v>
                </c:pt>
                <c:pt idx="362">
                  <c:v>306.56250902174418</c:v>
                </c:pt>
                <c:pt idx="363">
                  <c:v>315.20264948024095</c:v>
                </c:pt>
                <c:pt idx="364">
                  <c:v>321.96643245211612</c:v>
                </c:pt>
                <c:pt idx="365">
                  <c:v>326.7692791254587</c:v>
                </c:pt>
                <c:pt idx="366">
                  <c:v>329.55113153165661</c:v>
                </c:pt>
                <c:pt idx="367">
                  <c:v>330.27720354992414</c:v>
                </c:pt>
                <c:pt idx="368">
                  <c:v>328.93841589594342</c:v>
                </c:pt>
                <c:pt idx="369">
                  <c:v>325.55150965523461</c:v>
                </c:pt>
                <c:pt idx="370">
                  <c:v>320.15883694156122</c:v>
                </c:pt>
                <c:pt idx="371">
                  <c:v>312.82783129811168</c:v>
                </c:pt>
                <c:pt idx="372">
                  <c:v>303.65016446391257</c:v>
                </c:pt>
                <c:pt idx="373">
                  <c:v>292.74060004982766</c:v>
                </c:pt>
                <c:pt idx="374">
                  <c:v>280.23555845853156</c:v>
                </c:pt>
                <c:pt idx="375">
                  <c:v>266.29141099363846</c:v>
                </c:pt>
                <c:pt idx="376">
                  <c:v>251.08252448959556</c:v>
                </c:pt>
                <c:pt idx="377">
                  <c:v>234.79908091356015</c:v>
                </c:pt>
                <c:pt idx="378">
                  <c:v>217.64469920440297</c:v>
                </c:pt>
                <c:pt idx="379">
                  <c:v>199.83388908694064</c:v>
                </c:pt>
                <c:pt idx="380">
                  <c:v>181.58936870059031</c:v>
                </c:pt>
                <c:pt idx="381">
                  <c:v>163.1392795845739</c:v>
                </c:pt>
                <c:pt idx="382">
                  <c:v>144.7143338453526</c:v>
                </c:pt>
                <c:pt idx="383">
                  <c:v>126.54492917998897</c:v>
                </c:pt>
                <c:pt idx="384">
                  <c:v>108.85826783109077</c:v>
                </c:pt>
                <c:pt idx="385">
                  <c:v>91.875515499835515</c:v>
                </c:pt>
                <c:pt idx="386">
                  <c:v>75.80903574388158</c:v>
                </c:pt>
                <c:pt idx="387">
                  <c:v>60.859734443120672</c:v>
                </c:pt>
                <c:pt idx="388">
                  <c:v>47.214547539788583</c:v>
                </c:pt>
                <c:pt idx="389">
                  <c:v>35.044103467909821</c:v>
                </c:pt>
                <c:pt idx="390">
                  <c:v>24.50058950261311</c:v>
                </c:pt>
                <c:pt idx="391">
                  <c:v>15.715848709863735</c:v>
                </c:pt>
                <c:pt idx="392">
                  <c:v>8.7997312936525134</c:v>
                </c:pt>
                <c:pt idx="393">
                  <c:v>3.838720956447446</c:v>
                </c:pt>
                <c:pt idx="394">
                  <c:v>0.8948534498307481</c:v>
                </c:pt>
                <c:pt idx="395">
                  <c:v>4.9408384664104688E-3</c:v>
                </c:pt>
                <c:pt idx="396">
                  <c:v>1.1801111777172082</c:v>
                </c:pt>
                <c:pt idx="397">
                  <c:v>4.4056693610873765</c:v>
                </c:pt>
                <c:pt idx="398">
                  <c:v>9.6412808775448866</c:v>
                </c:pt>
                <c:pt idx="399">
                  <c:v>16.821476180899992</c:v>
                </c:pt>
                <c:pt idx="400">
                  <c:v>25.85646936427608</c:v>
                </c:pt>
                <c:pt idx="401">
                  <c:v>36.633280902420381</c:v>
                </c:pt>
                <c:pt idx="402">
                  <c:v>49.017150422345992</c:v>
                </c:pt>
                <c:pt idx="403">
                  <c:v>62.853221836091066</c:v>
                </c:pt>
                <c:pt idx="404">
                  <c:v>77.968479763569661</c:v>
                </c:pt>
                <c:pt idx="405">
                  <c:v>94.173913031220266</c:v>
                </c:pt>
                <c:pt idx="406">
                  <c:v>111.26687819261699</c:v>
                </c:pt>
                <c:pt idx="407">
                  <c:v>129.0336335160392</c:v>
                </c:pt>
                <c:pt idx="408">
                  <c:v>147.25201175233119</c:v>
                </c:pt>
                <c:pt idx="409">
                  <c:v>165.69419826098593</c:v>
                </c:pt>
                <c:pt idx="410">
                  <c:v>184.12957975497037</c:v>
                </c:pt>
                <c:pt idx="411">
                  <c:v>202.32762804164705</c:v>
                </c:pt>
                <c:pt idx="412">
                  <c:v>220.06078269963913</c:v>
                </c:pt>
                <c:pt idx="413">
                  <c:v>237.10729664470963</c:v>
                </c:pt>
                <c:pt idx="414">
                  <c:v>253.254009001843</c:v>
                </c:pt>
                <c:pt idx="415">
                  <c:v>268.29901060968734</c:v>
                </c:pt>
                <c:pt idx="416">
                  <c:v>282.0541688261236</c:v>
                </c:pt>
                <c:pt idx="417">
                  <c:v>294.34748006315738</c:v>
                </c:pt>
                <c:pt idx="418">
                  <c:v>305.02522063343622</c:v>
                </c:pt>
                <c:pt idx="419">
                  <c:v>313.95386901282359</c:v>
                </c:pt>
                <c:pt idx="420">
                  <c:v>321.02177548177229</c:v>
                </c:pt>
                <c:pt idx="421">
                  <c:v>326.14055826719073</c:v>
                </c:pt>
                <c:pt idx="422">
                  <c:v>329.24620872654691</c:v>
                </c:pt>
                <c:pt idx="423">
                  <c:v>330.29989175422634</c:v>
                </c:pt>
                <c:pt idx="424">
                  <c:v>329.28843140135797</c:v>
                </c:pt>
                <c:pt idx="425">
                  <c:v>326.22447563658551</c:v>
                </c:pt>
                <c:pt idx="426">
                  <c:v>321.14633818750974</c:v>
                </c:pt>
                <c:pt idx="427">
                  <c:v>314.11751944051787</c:v>
                </c:pt>
                <c:pt idx="428">
                  <c:v>305.22591238999621</c:v>
                </c:pt>
                <c:pt idx="429">
                  <c:v>294.58270356623837</c:v>
                </c:pt>
                <c:pt idx="430">
                  <c:v>282.32098268560389</c:v>
                </c:pt>
                <c:pt idx="431">
                  <c:v>268.59407840874997</c:v>
                </c:pt>
                <c:pt idx="432">
                  <c:v>253.57364101774499</c:v>
                </c:pt>
                <c:pt idx="433">
                  <c:v>237.44749598750457</c:v>
                </c:pt>
                <c:pt idx="434">
                  <c:v>220.41729529193259</c:v>
                </c:pt>
                <c:pt idx="435">
                  <c:v>202.69599581439937</c:v>
                </c:pt>
                <c:pt idx="436">
                  <c:v>184.50519639412471</c:v>
                </c:pt>
                <c:pt idx="437">
                  <c:v>166.07236680787318</c:v>
                </c:pt>
                <c:pt idx="438">
                  <c:v>147.62800333753808</c:v>
                </c:pt>
                <c:pt idx="439">
                  <c:v>129.40274649232342</c:v>
                </c:pt>
                <c:pt idx="440">
                  <c:v>111.62449692740645</c:v>
                </c:pt>
                <c:pt idx="441">
                  <c:v>94.515565623533178</c:v>
                </c:pt>
                <c:pt idx="442">
                  <c:v>78.289893963623598</c:v>
                </c:pt>
                <c:pt idx="443">
                  <c:v>63.150378468331141</c:v>
                </c:pt>
                <c:pt idx="444">
                  <c:v>49.286333643877015</c:v>
                </c:pt>
                <c:pt idx="445">
                  <c:v>36.871124668357481</c:v>
                </c:pt>
                <c:pt idx="446">
                  <c:v>26.059999518999319</c:v>
                </c:pt>
                <c:pt idx="447">
                  <c:v>16.988147648858273</c:v>
                </c:pt>
                <c:pt idx="448">
                  <c:v>9.7690094885633698</c:v>
                </c:pt>
                <c:pt idx="449">
                  <c:v>4.4928579122087342</c:v>
                </c:pt>
                <c:pt idx="450">
                  <c:v>1.2256694056819128</c:v>
                </c:pt>
                <c:pt idx="451">
                  <c:v>8.2990530865458823E-3</c:v>
                </c:pt>
                <c:pt idx="452">
                  <c:v>0.85596965777153855</c:v>
                </c:pt>
                <c:pt idx="453">
                  <c:v>3.7580813863399101</c:v>
                </c:pt>
                <c:pt idx="454">
                  <c:v>8.6783443159690137</c:v>
                </c:pt>
                <c:pt idx="455">
                  <c:v>15.555232227588675</c:v>
                </c:pt>
                <c:pt idx="456">
                  <c:v>24.302751970378182</c:v>
                </c:pt>
                <c:pt idx="457">
                  <c:v>34.811518776953932</c:v>
                </c:pt>
                <c:pt idx="458">
                  <c:v>46.950124082782196</c:v>
                </c:pt>
                <c:pt idx="459">
                  <c:v>60.566778745707694</c:v>
                </c:pt>
                <c:pt idx="460">
                  <c:v>75.491211117692089</c:v>
                </c:pt>
                <c:pt idx="461">
                  <c:v>91.536796234018595</c:v>
                </c:pt>
                <c:pt idx="462">
                  <c:v>108.50288949518017</c:v>
                </c:pt>
                <c:pt idx="463">
                  <c:v>126.17733565953631</c:v>
                </c:pt>
                <c:pt idx="464">
                  <c:v>144.33912177265012</c:v>
                </c:pt>
                <c:pt idx="465">
                  <c:v>162.76114085932446</c:v>
                </c:pt>
                <c:pt idx="466">
                  <c:v>181.2130318192977</c:v>
                </c:pt>
                <c:pt idx="467">
                  <c:v>199.46406001465763</c:v>
                </c:pt>
                <c:pt idx="468">
                  <c:v>217.28600252823807</c:v>
                </c:pt>
              </c:numCache>
            </c:numRef>
          </c:val>
          <c:smooth val="0"/>
        </c:ser>
        <c:ser>
          <c:idx val="4"/>
          <c:order val="4"/>
          <c:spPr>
            <a:ln w="12700">
              <a:solidFill>
                <a:srgbClr val="800080"/>
              </a:solidFill>
              <a:prstDash val="solid"/>
            </a:ln>
          </c:spPr>
          <c:marker>
            <c:symbol val="none"/>
          </c:marker>
          <c:val>
            <c:numRef>
              <c:f>Calculations!$H$24:$H$492</c:f>
              <c:numCache>
                <c:formatCode>General</c:formatCode>
                <c:ptCount val="469"/>
                <c:pt idx="0">
                  <c:v>235.64134776080931</c:v>
                </c:pt>
                <c:pt idx="1">
                  <c:v>239.84639970196491</c:v>
                </c:pt>
                <c:pt idx="2">
                  <c:v>243.18511143663088</c:v>
                </c:pt>
                <c:pt idx="3">
                  <c:v>245.63253643588473</c:v>
                </c:pt>
                <c:pt idx="4">
                  <c:v>247.17038777848813</c:v>
                </c:pt>
                <c:pt idx="5">
                  <c:v>247.78717478898136</c:v>
                </c:pt>
                <c:pt idx="6">
                  <c:v>247.47828889489119</c:v>
                </c:pt>
                <c:pt idx="7">
                  <c:v>246.24603806153578</c:v>
                </c:pt>
                <c:pt idx="8">
                  <c:v>244.09962954713225</c:v>
                </c:pt>
                <c:pt idx="9">
                  <c:v>241.05510110706044</c:v>
                </c:pt>
                <c:pt idx="10">
                  <c:v>237.13520116131622</c:v>
                </c:pt>
                <c:pt idx="11">
                  <c:v>232.36921882053292</c:v>
                </c:pt>
                <c:pt idx="12">
                  <c:v>226.79276504059936</c:v>
                </c:pt>
                <c:pt idx="13">
                  <c:v>220.44750654106531</c:v>
                </c:pt>
                <c:pt idx="14">
                  <c:v>213.38085447547087</c:v>
                </c:pt>
                <c:pt idx="15">
                  <c:v>205.64561017982538</c:v>
                </c:pt>
                <c:pt idx="16">
                  <c:v>197.29957064616602</c:v>
                </c:pt>
                <c:pt idx="17">
                  <c:v>188.40509666906277</c:v>
                </c:pt>
                <c:pt idx="18">
                  <c:v>179.02864689183519</c:v>
                </c:pt>
                <c:pt idx="19">
                  <c:v>169.24028123404082</c:v>
                </c:pt>
                <c:pt idx="20">
                  <c:v>159.11313741058072</c:v>
                </c:pt>
                <c:pt idx="21">
                  <c:v>148.72288445381554</c:v>
                </c:pt>
                <c:pt idx="22">
                  <c:v>138.14715732192556</c:v>
                </c:pt>
                <c:pt idx="23">
                  <c:v>127.46497681806484</c:v>
                </c:pt>
                <c:pt idx="24">
                  <c:v>116.75615915461435</c:v>
                </c:pt>
                <c:pt idx="25">
                  <c:v>106.10071957421825</c:v>
                </c:pt>
                <c:pt idx="26">
                  <c:v>95.578274483681895</c:v>
                </c:pt>
                <c:pt idx="27">
                  <c:v>85.267446567935082</c:v>
                </c:pt>
                <c:pt idx="28">
                  <c:v>75.245277328986873</c:v>
                </c:pt>
                <c:pt idx="29">
                  <c:v>65.586651439326573</c:v>
                </c:pt>
                <c:pt idx="30">
                  <c:v>56.363737210942446</c:v>
                </c:pt>
                <c:pt idx="31">
                  <c:v>47.64544736072466</c:v>
                </c:pt>
                <c:pt idx="32">
                  <c:v>39.496924101354821</c:v>
                </c:pt>
                <c:pt idx="33">
                  <c:v>31.979052405037677</c:v>
                </c:pt>
                <c:pt idx="34">
                  <c:v>25.148005076918722</c:v>
                </c:pt>
                <c:pt idx="35">
                  <c:v>19.05482303735397</c:v>
                </c:pt>
                <c:pt idx="36">
                  <c:v>13.745033949124931</c:v>
                </c:pt>
                <c:pt idx="37">
                  <c:v>9.2583120391754932</c:v>
                </c:pt>
                <c:pt idx="38">
                  <c:v>5.6281816566524441</c:v>
                </c:pt>
                <c:pt idx="39">
                  <c:v>2.8817667822336119</c:v>
                </c:pt>
                <c:pt idx="40">
                  <c:v>1.0395883603858067</c:v>
                </c:pt>
                <c:pt idx="41">
                  <c:v>0.11541096886635671</c:v>
                </c:pt>
                <c:pt idx="42">
                  <c:v>0.11613997113852292</c:v>
                </c:pt>
                <c:pt idx="43">
                  <c:v>1.0417699201683206</c:v>
                </c:pt>
                <c:pt idx="44">
                  <c:v>2.8853845991242224</c:v>
                </c:pt>
                <c:pt idx="45">
                  <c:v>5.6332086986757446</c:v>
                </c:pt>
                <c:pt idx="46">
                  <c:v>9.2647107447631072</c:v>
                </c:pt>
                <c:pt idx="47">
                  <c:v>13.752756507771849</c:v>
                </c:pt>
                <c:pt idx="48">
                  <c:v>19.063811746854043</c:v>
                </c:pt>
                <c:pt idx="49">
                  <c:v>25.158192774509885</c:v>
                </c:pt>
                <c:pt idx="50">
                  <c:v>31.990362969235804</c:v>
                </c:pt>
                <c:pt idx="51">
                  <c:v>39.5092730207258</c:v>
                </c:pt>
                <c:pt idx="52">
                  <c:v>47.658742365345759</c:v>
                </c:pt>
                <c:pt idx="53">
                  <c:v>56.377878961833801</c:v>
                </c:pt>
                <c:pt idx="54">
                  <c:v>65.601534270702615</c:v>
                </c:pt>
                <c:pt idx="55">
                  <c:v>75.260790037781177</c:v>
                </c:pt>
                <c:pt idx="56">
                  <c:v>85.283473244698101</c:v>
                </c:pt>
                <c:pt idx="57">
                  <c:v>95.59469537864635</c:v>
                </c:pt>
                <c:pt idx="58">
                  <c:v>106.11741199205578</c:v>
                </c:pt>
                <c:pt idx="59">
                  <c:v>116.77299837120458</c:v>
                </c:pt>
                <c:pt idx="60">
                  <c:v>127.48183701242114</c:v>
                </c:pt>
                <c:pt idx="61">
                  <c:v>138.16391251631819</c:v>
                </c:pt>
                <c:pt idx="62">
                  <c:v>148.73940945506334</c:v>
                </c:pt>
                <c:pt idx="63">
                  <c:v>159.12930874548417</c:v>
                </c:pt>
                <c:pt idx="64">
                  <c:v>169.25597807196024</c:v>
                </c:pt>
                <c:pt idx="65">
                  <c:v>179.04375194752623</c:v>
                </c:pt>
                <c:pt idx="66">
                  <c:v>188.41949707902052</c:v>
                </c:pt>
                <c:pt idx="67">
                  <c:v>197.31315881192978</c:v>
                </c:pt>
                <c:pt idx="68">
                  <c:v>205.65828457194391</c:v>
                </c:pt>
                <c:pt idx="69">
                  <c:v>213.39252039212079</c:v>
                </c:pt>
                <c:pt idx="70">
                  <c:v>220.45807681565327</c:v>
                </c:pt>
                <c:pt idx="71">
                  <c:v>226.80216069306323</c:v>
                </c:pt>
                <c:pt idx="72">
                  <c:v>232.37736964747256</c:v>
                </c:pt>
                <c:pt idx="73">
                  <c:v>237.14204626054646</c:v>
                </c:pt>
                <c:pt idx="74">
                  <c:v>241.06058933266661</c:v>
                </c:pt>
                <c:pt idx="75">
                  <c:v>244.10371989162701</c:v>
                </c:pt>
                <c:pt idx="76">
                  <c:v>246.2486999622634</c:v>
                </c:pt>
                <c:pt idx="77">
                  <c:v>247.47950246238884</c:v>
                </c:pt>
                <c:pt idx="78">
                  <c:v>247.78693095559072</c:v>
                </c:pt>
                <c:pt idx="79">
                  <c:v>247.1686883661086</c:v>
                </c:pt>
                <c:pt idx="80">
                  <c:v>245.62939414236016</c:v>
                </c:pt>
                <c:pt idx="81">
                  <c:v>243.18054974087238</c:v>
                </c:pt>
                <c:pt idx="82">
                  <c:v>239.84045268851898</c:v>
                </c:pt>
                <c:pt idx="83">
                  <c:v>235.63405986518117</c:v>
                </c:pt>
                <c:pt idx="84">
                  <c:v>230.59280102837221</c:v>
                </c:pt>
                <c:pt idx="85">
                  <c:v>224.75434397314962</c:v>
                </c:pt>
                <c:pt idx="86">
                  <c:v>218.16231308201941</c:v>
                </c:pt>
                <c:pt idx="87">
                  <c:v>210.86596336779888</c:v>
                </c:pt>
                <c:pt idx="88">
                  <c:v>202.91981244495702</c:v>
                </c:pt>
                <c:pt idx="89">
                  <c:v>194.38323317930934</c:v>
                </c:pt>
                <c:pt idx="90">
                  <c:v>185.32001005974638</c:v>
                </c:pt>
                <c:pt idx="91">
                  <c:v>175.79786260674564</c:v>
                </c:pt>
                <c:pt idx="92">
                  <c:v>165.88793937870841</c:v>
                </c:pt>
                <c:pt idx="93">
                  <c:v>155.66428635686214</c:v>
                </c:pt>
                <c:pt idx="94">
                  <c:v>145.20329368089841</c:v>
                </c:pt>
                <c:pt idx="95">
                  <c:v>134.58312486929094</c:v>
                </c:pt>
                <c:pt idx="96">
                  <c:v>123.88313278909483</c:v>
                </c:pt>
                <c:pt idx="97">
                  <c:v>113.18326673905635</c:v>
                </c:pt>
                <c:pt idx="98">
                  <c:v>102.56347507623511</c:v>
                </c:pt>
                <c:pt idx="99">
                  <c:v>92.103107849668149</c:v>
                </c:pt>
                <c:pt idx="100">
                  <c:v>81.880323904531721</c:v>
                </c:pt>
                <c:pt idx="101">
                  <c:v>71.971506886861931</c:v>
                </c:pt>
                <c:pt idx="102">
                  <c:v>62.450694512388296</c:v>
                </c:pt>
                <c:pt idx="103">
                  <c:v>53.389025363936923</c:v>
                </c:pt>
                <c:pt idx="104">
                  <c:v>44.854207350863703</c:v>
                </c:pt>
                <c:pt idx="105">
                  <c:v>36.910011802151431</c:v>
                </c:pt>
                <c:pt idx="106">
                  <c:v>29.615796973251435</c:v>
                </c:pt>
                <c:pt idx="107">
                  <c:v>23.026064526976484</c:v>
                </c:pt>
                <c:pt idx="108">
                  <c:v>17.190052302388338</c:v>
                </c:pt>
                <c:pt idx="109">
                  <c:v>12.151366414456419</c:v>
                </c:pt>
                <c:pt idx="110">
                  <c:v>7.9476554334147949</c:v>
                </c:pt>
                <c:pt idx="111">
                  <c:v>4.6103290783125601</c:v>
                </c:pt>
                <c:pt idx="112">
                  <c:v>2.1643235266504632</c:v>
                </c:pt>
                <c:pt idx="113">
                  <c:v>0.6279150936930904</c:v>
                </c:pt>
                <c:pt idx="114">
                  <c:v>1.2583673619573688E-2</c:v>
                </c:pt>
                <c:pt idx="115">
                  <c:v>0.32292696287338174</c:v>
                </c:pt>
                <c:pt idx="116">
                  <c:v>1.5566261066216924</c:v>
                </c:pt>
                <c:pt idx="117">
                  <c:v>3.7044630250131263</c:v>
                </c:pt>
                <c:pt idx="118">
                  <c:v>6.750389289772329</c:v>
                </c:pt>
                <c:pt idx="119">
                  <c:v>10.671646036493485</c:v>
                </c:pt>
                <c:pt idx="120">
                  <c:v>15.438934016658479</c:v>
                </c:pt>
                <c:pt idx="121">
                  <c:v>21.016632518768276</c:v>
                </c:pt>
                <c:pt idx="122">
                  <c:v>27.363065522830524</c:v>
                </c:pt>
                <c:pt idx="123">
                  <c:v>34.430813099520634</c:v>
                </c:pt>
                <c:pt idx="124">
                  <c:v>42.167065727278555</c:v>
                </c:pt>
                <c:pt idx="125">
                  <c:v>50.514018879906274</c:v>
                </c:pt>
                <c:pt idx="126">
                  <c:v>59.409304936363085</c:v>
                </c:pt>
                <c:pt idx="127">
                  <c:v>68.786459185551266</c:v>
                </c:pt>
                <c:pt idx="128">
                  <c:v>78.575416444166251</c:v>
                </c:pt>
                <c:pt idx="129">
                  <c:v>88.703034576925191</c:v>
                </c:pt>
                <c:pt idx="130">
                  <c:v>99.093641007472741</c:v>
                </c:pt>
                <c:pt idx="131">
                  <c:v>109.6695981365084</c:v>
                </c:pt>
                <c:pt idx="132">
                  <c:v>120.35188344236143</c:v>
                </c:pt>
                <c:pt idx="133">
                  <c:v>131.06067992957924</c:v>
                </c:pt>
                <c:pt idx="134">
                  <c:v>141.71597251374624</c:v>
                </c:pt>
                <c:pt idx="135">
                  <c:v>152.23814588639826</c:v>
                </c:pt>
                <c:pt idx="136">
                  <c:v>162.54857939285426</c:v>
                </c:pt>
                <c:pt idx="137">
                  <c:v>172.5702344780932</c:v>
                </c:pt>
                <c:pt idx="138">
                  <c:v>182.22823031133265</c:v>
                </c:pt>
                <c:pt idx="139">
                  <c:v>191.45040328830459</c:v>
                </c:pt>
                <c:pt idx="140">
                  <c:v>200.16784623067636</c:v>
                </c:pt>
                <c:pt idx="141">
                  <c:v>208.31542325378058</c:v>
                </c:pt>
                <c:pt idx="142">
                  <c:v>215.83225645559631</c:v>
                </c:pt>
                <c:pt idx="143">
                  <c:v>222.6621807905093</c:v>
                </c:pt>
                <c:pt idx="144">
                  <c:v>228.75416372905826</c:v>
                </c:pt>
                <c:pt idx="145">
                  <c:v>234.06268656802823</c:v>
                </c:pt>
                <c:pt idx="146">
                  <c:v>238.54808454176651</c:v>
                </c:pt>
                <c:pt idx="147">
                  <c:v>242.17684319344835</c:v>
                </c:pt>
                <c:pt idx="148">
                  <c:v>244.9218487918354</c:v>
                </c:pt>
                <c:pt idx="149">
                  <c:v>246.76259092243407</c:v>
                </c:pt>
                <c:pt idx="150">
                  <c:v>247.68531573931546</c:v>
                </c:pt>
                <c:pt idx="151">
                  <c:v>247.68312873251244</c:v>
                </c:pt>
                <c:pt idx="152">
                  <c:v>246.75604624312692</c:v>
                </c:pt>
                <c:pt idx="153">
                  <c:v>244.91099534123046</c:v>
                </c:pt>
                <c:pt idx="154">
                  <c:v>242.16176206747156</c:v>
                </c:pt>
                <c:pt idx="155">
                  <c:v>238.52888842512235</c:v>
                </c:pt>
                <c:pt idx="156">
                  <c:v>234.03951889223077</c:v>
                </c:pt>
                <c:pt idx="157">
                  <c:v>228.72719760072476</c:v>
                </c:pt>
                <c:pt idx="158">
                  <c:v>222.63161769792441</c:v>
                </c:pt>
                <c:pt idx="159">
                  <c:v>215.79832476321155</c:v>
                </c:pt>
                <c:pt idx="160">
                  <c:v>208.27837649589628</c:v>
                </c:pt>
                <c:pt idx="161">
                  <c:v>200.12796121705969</c:v>
                </c:pt>
                <c:pt idx="162">
                  <c:v>191.40797803589282</c:v>
                </c:pt>
                <c:pt idx="163">
                  <c:v>182.1835818174801</c:v>
                </c:pt>
                <c:pt idx="164">
                  <c:v>172.5236963519975</c:v>
                </c:pt>
                <c:pt idx="165">
                  <c:v>162.50049936286126</c:v>
                </c:pt>
                <c:pt idx="166">
                  <c:v>152.18888320180952</c:v>
                </c:pt>
                <c:pt idx="167">
                  <c:v>141.66589526054327</c:v>
                </c:pt>
                <c:pt idx="168">
                  <c:v>131.01016228012097</c:v>
                </c:pt>
                <c:pt idx="169">
                  <c:v>120.30130285960463</c:v>
                </c:pt>
                <c:pt idx="170">
                  <c:v>109.61933255364137</c:v>
                </c:pt>
                <c:pt idx="171">
                  <c:v>99.044066004035272</c:v>
                </c:pt>
                <c:pt idx="172">
                  <c:v>88.654520572514841</c:v>
                </c:pt>
                <c:pt idx="173">
                  <c:v>78.528325930699566</c:v>
                </c:pt>
                <c:pt idx="174">
                  <c:v>68.741144018757879</c:v>
                </c:pt>
                <c:pt idx="175">
                  <c:v>59.366103706756419</c:v>
                </c:pt>
                <c:pt idx="176">
                  <c:v>50.473254382866912</c:v>
                </c:pt>
                <c:pt idx="177">
                  <c:v>42.129042551157596</c:v>
                </c:pt>
                <c:pt idx="178">
                  <c:v>34.395815349787313</c:v>
                </c:pt>
                <c:pt idx="179">
                  <c:v>27.331354699262121</c:v>
                </c:pt>
                <c:pt idx="180">
                  <c:v>20.988445561550691</c:v>
                </c:pt>
                <c:pt idx="181">
                  <c:v>15.414481535990632</c:v>
                </c:pt>
                <c:pt idx="182">
                  <c:v>10.651110738929333</c:v>
                </c:pt>
                <c:pt idx="183">
                  <c:v>6.7339246130556489</c:v>
                </c:pt>
                <c:pt idx="184">
                  <c:v>3.692191991604588</c:v>
                </c:pt>
                <c:pt idx="185">
                  <c:v>1.548640404488026</c:v>
                </c:pt>
                <c:pt idx="186">
                  <c:v>0.31928626040310348</c:v>
                </c:pt>
                <c:pt idx="187">
                  <c:v>1.3315173786963896E-2</c:v>
                </c:pt>
                <c:pt idx="188">
                  <c:v>0.6330133308000967</c:v>
                </c:pt>
                <c:pt idx="189">
                  <c:v>2.1737504071660396</c:v>
                </c:pt>
                <c:pt idx="190">
                  <c:v>4.6240141655035529</c:v>
                </c:pt>
                <c:pt idx="191">
                  <c:v>7.9654964736424745</c:v>
                </c:pt>
                <c:pt idx="192">
                  <c:v>12.173230101205775</c:v>
                </c:pt>
                <c:pt idx="193">
                  <c:v>17.215775272321295</c:v>
                </c:pt>
                <c:pt idx="194">
                  <c:v>23.055454580566874</c:v>
                </c:pt>
                <c:pt idx="195">
                  <c:v>29.648634510880854</c:v>
                </c:pt>
                <c:pt idx="196">
                  <c:v>36.946051464937668</c:v>
                </c:pt>
                <c:pt idx="197">
                  <c:v>44.893179853955431</c:v>
                </c:pt>
                <c:pt idx="198">
                  <c:v>53.430639508586907</c:v>
                </c:pt>
                <c:pt idx="199">
                  <c:v>62.494639361760527</c:v>
                </c:pt>
                <c:pt idx="200">
                  <c:v>72.017454089321717</c:v>
                </c:pt>
                <c:pt idx="201">
                  <c:v>81.927930147057509</c:v>
                </c:pt>
                <c:pt idx="202">
                  <c:v>92.152017423051603</c:v>
                </c:pt>
                <c:pt idx="203">
                  <c:v>102.61332253290676</c:v>
                </c:pt>
                <c:pt idx="204">
                  <c:v>113.23367962367573</c:v>
                </c:pt>
                <c:pt idx="205">
                  <c:v>123.93373442149779</c:v>
                </c:pt>
                <c:pt idx="206">
                  <c:v>134.63353715900695</c:v>
                </c:pt>
                <c:pt idx="207">
                  <c:v>145.25313995220998</c:v>
                </c:pt>
                <c:pt idx="208">
                  <c:v>155.71319416328365</c:v>
                </c:pt>
                <c:pt idx="209">
                  <c:v>165.93554328587371</c:v>
                </c:pt>
                <c:pt idx="210">
                  <c:v>175.84380692289631</c:v>
                </c:pt>
                <c:pt idx="211">
                  <c:v>185.36395149342729</c:v>
                </c:pt>
                <c:pt idx="212">
                  <c:v>194.42484340440654</c:v>
                </c:pt>
                <c:pt idx="213">
                  <c:v>202.958780553922</c:v>
                </c:pt>
                <c:pt idx="214">
                  <c:v>210.90199819471621</c:v>
                </c:pt>
                <c:pt idx="215">
                  <c:v>218.19514537817179</c:v>
                </c:pt>
                <c:pt idx="216">
                  <c:v>224.78372841881765</c:v>
                </c:pt>
                <c:pt idx="217">
                  <c:v>230.61851806583968</c:v>
                </c:pt>
                <c:pt idx="218">
                  <c:v>235.65591733924902</c:v>
                </c:pt>
                <c:pt idx="219">
                  <c:v>239.85828728226932</c:v>
                </c:pt>
                <c:pt idx="220">
                  <c:v>243.19422819595775</c:v>
                </c:pt>
                <c:pt idx="221">
                  <c:v>245.63881425469629</c:v>
                </c:pt>
                <c:pt idx="222">
                  <c:v>247.17377974953359</c:v>
                </c:pt>
                <c:pt idx="223">
                  <c:v>247.78765556778347</c:v>
                </c:pt>
                <c:pt idx="224">
                  <c:v>247.47585488911756</c:v>
                </c:pt>
                <c:pt idx="225">
                  <c:v>246.24070745784041</c:v>
                </c:pt>
                <c:pt idx="226">
                  <c:v>244.09144217526691</c:v>
                </c:pt>
                <c:pt idx="227">
                  <c:v>241.04411814227029</c:v>
                </c:pt>
                <c:pt idx="228">
                  <c:v>237.12150466724455</c:v>
                </c:pt>
                <c:pt idx="229">
                  <c:v>232.35291113604939</c:v>
                </c:pt>
                <c:pt idx="230">
                  <c:v>226.77396801513436</c:v>
                </c:pt>
                <c:pt idx="231">
                  <c:v>220.42636062416241</c:v>
                </c:pt>
                <c:pt idx="232">
                  <c:v>213.35751766736195</c:v>
                </c:pt>
                <c:pt idx="233">
                  <c:v>205.62025685086729</c:v>
                </c:pt>
                <c:pt idx="234">
                  <c:v>197.27239023396396</c:v>
                </c:pt>
                <c:pt idx="235">
                  <c:v>188.37629226301013</c:v>
                </c:pt>
                <c:pt idx="236">
                  <c:v>178.99843371564782</c:v>
                </c:pt>
                <c:pt idx="237">
                  <c:v>169.20888503762924</c:v>
                </c:pt>
                <c:pt idx="238">
                  <c:v>159.08079278326665</c:v>
                </c:pt>
                <c:pt idx="239">
                  <c:v>148.68983307150467</c:v>
                </c:pt>
                <c:pt idx="240">
                  <c:v>138.11364614132694</c:v>
                </c:pt>
                <c:pt idx="241">
                  <c:v>127.43125623145602</c:v>
                </c:pt>
                <c:pt idx="242">
                  <c:v>116.72248111893508</c:v>
                </c:pt>
                <c:pt idx="243">
                  <c:v>106.06733572847097</c:v>
                </c:pt>
                <c:pt idx="244">
                  <c:v>95.545434268710324</c:v>
                </c:pt>
                <c:pt idx="245">
                  <c:v>85.235395362628026</c:v>
                </c:pt>
                <c:pt idx="246">
                  <c:v>75.214254616828669</c:v>
                </c:pt>
                <c:pt idx="247">
                  <c:v>65.55688901900055</c:v>
                </c:pt>
                <c:pt idx="248">
                  <c:v>56.335457464355287</c:v>
                </c:pt>
                <c:pt idx="249">
                  <c:v>47.618861591388153</c:v>
                </c:pt>
                <c:pt idx="250">
                  <c:v>39.472230955548937</c:v>
                </c:pt>
                <c:pt idx="251">
                  <c:v>31.956436387542496</c:v>
                </c:pt>
                <c:pt idx="252">
                  <c:v>25.127635172414543</c:v>
                </c:pt>
                <c:pt idx="253">
                  <c:v>19.036851447783533</c:v>
                </c:pt>
                <c:pt idx="254">
                  <c:v>13.729594956454918</c:v>
                </c:pt>
                <c:pt idx="255">
                  <c:v>9.2455210020559093</c:v>
                </c:pt>
                <c:pt idx="256">
                  <c:v>5.6181341484667229</c:v>
                </c:pt>
                <c:pt idx="257">
                  <c:v>2.8745378769843057</c:v>
                </c:pt>
                <c:pt idx="258">
                  <c:v>1.0352320717489931</c:v>
                </c:pt>
                <c:pt idx="259">
                  <c:v>0.1139598466065479</c:v>
                </c:pt>
                <c:pt idx="260">
                  <c:v>0.11760485789983477</c:v>
                </c:pt>
                <c:pt idx="261">
                  <c:v>1.0461398704595553</c:v>
                </c:pt>
                <c:pt idx="262">
                  <c:v>2.8926269611024509</c:v>
                </c:pt>
                <c:pt idx="263">
                  <c:v>5.6432693581173794</c:v>
                </c:pt>
                <c:pt idx="264">
                  <c:v>9.2775145294006762</c:v>
                </c:pt>
                <c:pt idx="265">
                  <c:v>13.768207748973765</c:v>
                </c:pt>
                <c:pt idx="266">
                  <c:v>19.081794994450931</c:v>
                </c:pt>
                <c:pt idx="267">
                  <c:v>25.178573659426874</c:v>
                </c:pt>
                <c:pt idx="268">
                  <c:v>32.012989207485433</c:v>
                </c:pt>
                <c:pt idx="269">
                  <c:v>39.533975551259857</c:v>
                </c:pt>
                <c:pt idx="270">
                  <c:v>47.685336613261569</c:v>
                </c:pt>
                <c:pt idx="271">
                  <c:v>56.406166217501109</c:v>
                </c:pt>
                <c:pt idx="272">
                  <c:v>65.63130317450161</c:v>
                </c:pt>
                <c:pt idx="273">
                  <c:v>75.291818159362663</c:v>
                </c:pt>
                <c:pt idx="274">
                  <c:v>85.315528744959494</c:v>
                </c:pt>
                <c:pt idx="275">
                  <c:v>95.627538742010771</c:v>
                </c:pt>
                <c:pt idx="276">
                  <c:v>106.15079781611166</c:v>
                </c:pt>
                <c:pt idx="277">
                  <c:v>116.80667720032559</c:v>
                </c:pt>
                <c:pt idx="278">
                  <c:v>127.51555720167566</c:v>
                </c:pt>
                <c:pt idx="279">
                  <c:v>138.19742211173636</c:v>
                </c:pt>
                <c:pt idx="280">
                  <c:v>148.77245807621236</c:v>
                </c:pt>
                <c:pt idx="281">
                  <c:v>159.16164945628438</c:v>
                </c:pt>
                <c:pt idx="282">
                  <c:v>169.28736922577127</c:v>
                </c:pt>
                <c:pt idx="283">
                  <c:v>179.07395899270395</c:v>
                </c:pt>
                <c:pt idx="284">
                  <c:v>188.44829431146488</c:v>
                </c:pt>
                <c:pt idx="285">
                  <c:v>197.34033106152432</c:v>
                </c:pt>
                <c:pt idx="286">
                  <c:v>205.68362881028582</c:v>
                </c:pt>
                <c:pt idx="287">
                  <c:v>213.41584724953006</c:v>
                </c:pt>
                <c:pt idx="288">
                  <c:v>220.47921199612261</c:v>
                </c:pt>
                <c:pt idx="289">
                  <c:v>226.82094627658319</c:v>
                </c:pt>
                <c:pt idx="290">
                  <c:v>232.39366526999243</c:v>
                </c:pt>
                <c:pt idx="291">
                  <c:v>237.15573016276178</c:v>
                </c:pt>
                <c:pt idx="292">
                  <c:v>241.07155926979232</c:v>
                </c:pt>
                <c:pt idx="293">
                  <c:v>244.11189389736171</c:v>
                </c:pt>
                <c:pt idx="294">
                  <c:v>246.25401696123205</c:v>
                </c:pt>
                <c:pt idx="295">
                  <c:v>247.48192272649305</c:v>
                </c:pt>
                <c:pt idx="296">
                  <c:v>247.78643640085289</c:v>
                </c:pt>
                <c:pt idx="297">
                  <c:v>247.16528268779348</c:v>
                </c:pt>
                <c:pt idx="298">
                  <c:v>245.62310278736453</c:v>
                </c:pt>
                <c:pt idx="299">
                  <c:v>243.1714197175877</c:v>
                </c:pt>
                <c:pt idx="300">
                  <c:v>239.82855221559046</c:v>
                </c:pt>
                <c:pt idx="301">
                  <c:v>235.61947786178371</c:v>
                </c:pt>
                <c:pt idx="302">
                  <c:v>230.57564644981454</c:v>
                </c:pt>
                <c:pt idx="303">
                  <c:v>224.73474499677201</c:v>
                </c:pt>
                <c:pt idx="304">
                  <c:v>218.14041614946521</c:v>
                </c:pt>
                <c:pt idx="305">
                  <c:v>210.84193209081553</c:v>
                </c:pt>
                <c:pt idx="306">
                  <c:v>202.8938263829051</c:v>
                </c:pt>
                <c:pt idx="307">
                  <c:v>194.3554864975136</c:v>
                </c:pt>
                <c:pt idx="308">
                  <c:v>185.29071007871192</c:v>
                </c:pt>
                <c:pt idx="309">
                  <c:v>175.76722825307547</c:v>
                </c:pt>
                <c:pt idx="310">
                  <c:v>165.85619954931138</c:v>
                </c:pt>
                <c:pt idx="311">
                  <c:v>155.63167820865218</c:v>
                </c:pt>
                <c:pt idx="312">
                  <c:v>145.17006085878262</c:v>
                </c:pt>
                <c:pt idx="313">
                  <c:v>134.54951568567913</c:v>
                </c:pt>
                <c:pt idx="314">
                  <c:v>123.84939836853526</c:v>
                </c:pt>
                <c:pt idx="315">
                  <c:v>113.14965914185359</c:v>
                </c:pt>
                <c:pt idx="316">
                  <c:v>102.53024541508066</c:v>
                </c:pt>
                <c:pt idx="317">
                  <c:v>92.070504413355877</c:v>
                </c:pt>
                <c:pt idx="318">
                  <c:v>81.848590302762432</c:v>
                </c:pt>
                <c:pt idx="319">
                  <c:v>71.940880230016859</c:v>
                </c:pt>
                <c:pt idx="320">
                  <c:v>62.421403639863875</c:v>
                </c:pt>
                <c:pt idx="321">
                  <c:v>53.361289134281151</c:v>
                </c:pt>
                <c:pt idx="322">
                  <c:v>44.828233006483316</c:v>
                </c:pt>
                <c:pt idx="323">
                  <c:v>36.885993420816959</c:v>
                </c:pt>
                <c:pt idx="324">
                  <c:v>29.593914017969738</c:v>
                </c:pt>
                <c:pt idx="325">
                  <c:v>23.006480505058732</c:v>
                </c:pt>
                <c:pt idx="326">
                  <c:v>17.172913543738233</c:v>
                </c:pt>
                <c:pt idx="327">
                  <c:v>12.136800978209465</c:v>
                </c:pt>
                <c:pt idx="328">
                  <c:v>7.9357721510926638</c:v>
                </c:pt>
                <c:pt idx="329">
                  <c:v>4.6012167406430535</c:v>
                </c:pt>
                <c:pt idx="330">
                  <c:v>2.158050220133191</c:v>
                </c:pt>
                <c:pt idx="331">
                  <c:v>0.62452769186329249</c:v>
                </c:pt>
                <c:pt idx="332">
                  <c:v>1.2107486814002755E-2</c:v>
                </c:pt>
                <c:pt idx="333">
                  <c:v>0.3253655491134424</c:v>
                </c:pt>
                <c:pt idx="334">
                  <c:v>1.5619612450285416</c:v>
                </c:pt>
                <c:pt idx="335">
                  <c:v>3.7126548519519389</c:v>
                </c:pt>
                <c:pt idx="336">
                  <c:v>6.7613765967102921</c:v>
                </c:pt>
                <c:pt idx="337">
                  <c:v>10.68534672734296</c:v>
                </c:pt>
                <c:pt idx="338">
                  <c:v>15.455245721192099</c:v>
                </c:pt>
                <c:pt idx="339">
                  <c:v>21.035433357517945</c:v>
                </c:pt>
                <c:pt idx="340">
                  <c:v>27.384215017760908</c:v>
                </c:pt>
                <c:pt idx="341">
                  <c:v>34.454153223664861</c:v>
                </c:pt>
                <c:pt idx="342">
                  <c:v>42.192422085502145</c:v>
                </c:pt>
                <c:pt idx="343">
                  <c:v>50.541202011970043</c:v>
                </c:pt>
                <c:pt idx="344">
                  <c:v>59.438111732551633</c:v>
                </c:pt>
                <c:pt idx="345">
                  <c:v>68.816674404288193</c:v>
                </c:pt>
                <c:pt idx="346">
                  <c:v>78.606814320280591</c:v>
                </c:pt>
                <c:pt idx="347">
                  <c:v>88.735380508545319</c:v>
                </c:pt>
                <c:pt idx="348">
                  <c:v>99.126693308946926</c:v>
                </c:pt>
                <c:pt idx="349">
                  <c:v>109.70310984425905</c:v>
                </c:pt>
                <c:pt idx="350">
                  <c:v>120.38560416017194</c:v>
                </c:pt>
                <c:pt idx="351">
                  <c:v>131.09435769953021</c:v>
                </c:pt>
                <c:pt idx="352">
                  <c:v>141.74935569882004</c:v>
                </c:pt>
                <c:pt idx="353">
                  <c:v>152.27098505068685</c:v>
                </c:pt>
                <c:pt idx="354">
                  <c:v>162.58062916532239</c:v>
                </c:pt>
                <c:pt idx="355">
                  <c:v>172.60125538596066</c:v>
                </c:pt>
                <c:pt idx="356">
                  <c:v>182.25799056939704</c:v>
                </c:pt>
                <c:pt idx="357">
                  <c:v>191.47868053081709</c:v>
                </c:pt>
                <c:pt idx="358">
                  <c:v>200.19442917283413</c:v>
                </c:pt>
                <c:pt idx="359">
                  <c:v>208.34011327042816</c:v>
                </c:pt>
                <c:pt idx="360">
                  <c:v>215.85486906533509</c:v>
                </c:pt>
                <c:pt idx="361">
                  <c:v>222.68254703412038</c:v>
                </c:pt>
                <c:pt idx="362">
                  <c:v>228.77213143195419</c:v>
                </c:pt>
                <c:pt idx="363">
                  <c:v>234.07812147728185</c:v>
                </c:pt>
                <c:pt idx="364">
                  <c:v>238.56087132923898</c:v>
                </c:pt>
                <c:pt idx="365">
                  <c:v>242.18688631750956</c:v>
                </c:pt>
                <c:pt idx="366">
                  <c:v>244.92907321124034</c:v>
                </c:pt>
                <c:pt idx="367">
                  <c:v>246.7669426570244</c:v>
                </c:pt>
                <c:pt idx="368">
                  <c:v>247.68676227335419</c:v>
                </c:pt>
                <c:pt idx="369">
                  <c:v>247.68165925763813</c:v>
                </c:pt>
                <c:pt idx="370">
                  <c:v>246.75167173911274</c:v>
                </c:pt>
                <c:pt idx="371">
                  <c:v>244.90374849394425</c:v>
                </c:pt>
                <c:pt idx="372">
                  <c:v>242.15169702465062</c:v>
                </c:pt>
                <c:pt idx="373">
                  <c:v>238.5160803917862</c:v>
                </c:pt>
                <c:pt idx="374">
                  <c:v>234.02406356875761</c:v>
                </c:pt>
                <c:pt idx="375">
                  <c:v>228.70921046778585</c:v>
                </c:pt>
                <c:pt idx="376">
                  <c:v>222.61123315362522</c:v>
                </c:pt>
                <c:pt idx="377">
                  <c:v>215.77569511888174</c:v>
                </c:pt>
                <c:pt idx="378">
                  <c:v>208.25367083803496</c:v>
                </c:pt>
                <c:pt idx="379">
                  <c:v>200.10136414393668</c:v>
                </c:pt>
                <c:pt idx="380">
                  <c:v>191.37968827824687</c:v>
                </c:pt>
                <c:pt idx="381">
                  <c:v>182.15381075362583</c:v>
                </c:pt>
                <c:pt idx="382">
                  <c:v>172.49266642842503</c:v>
                </c:pt>
                <c:pt idx="383">
                  <c:v>162.4684424321367</c:v>
                </c:pt>
                <c:pt idx="384">
                  <c:v>152.15603879019716</c:v>
                </c:pt>
                <c:pt idx="385">
                  <c:v>141.63250877828926</c:v>
                </c:pt>
                <c:pt idx="386">
                  <c:v>130.97648318776874</c:v>
                </c:pt>
                <c:pt idx="387">
                  <c:v>120.2675828040509</c:v>
                </c:pt>
                <c:pt idx="388">
                  <c:v>109.58582348785897</c:v>
                </c:pt>
                <c:pt idx="389">
                  <c:v>99.011018304499402</c:v>
                </c:pt>
                <c:pt idx="390">
                  <c:v>88.622181168417882</c:v>
                </c:pt>
                <c:pt idx="391">
                  <c:v>78.496936458918981</c:v>
                </c:pt>
                <c:pt idx="392">
                  <c:v>68.7109390183698</c:v>
                </c:pt>
                <c:pt idx="393">
                  <c:v>59.337308866582475</c:v>
                </c:pt>
                <c:pt idx="394">
                  <c:v>50.446084855148882</c:v>
                </c:pt>
                <c:pt idx="395">
                  <c:v>42.103701343960495</c:v>
                </c:pt>
                <c:pt idx="396">
                  <c:v>34.372491810142975</c:v>
                </c:pt>
                <c:pt idx="397">
                  <c:v>27.310223098386984</c:v>
                </c:pt>
                <c:pt idx="398">
                  <c:v>20.969663792708559</c:v>
                </c:pt>
                <c:pt idx="399">
                  <c:v>15.398189934729601</c:v>
                </c:pt>
                <c:pt idx="400">
                  <c:v>10.637431034507131</c:v>
                </c:pt>
                <c:pt idx="401">
                  <c:v>6.7229590188914443</c:v>
                </c:pt>
                <c:pt idx="402">
                  <c:v>3.6840224415500131</c:v>
                </c:pt>
                <c:pt idx="403">
                  <c:v>1.5433279406255593</c:v>
                </c:pt>
                <c:pt idx="404">
                  <c:v>0.31687057694524867</c:v>
                </c:pt>
                <c:pt idx="405">
                  <c:v>1.3814320485209919E-2</c:v>
                </c:pt>
                <c:pt idx="406">
                  <c:v>0.63642357807896133</c:v>
                </c:pt>
                <c:pt idx="407">
                  <c:v>2.1800462739900865</c:v>
                </c:pt>
                <c:pt idx="408">
                  <c:v>4.6331486097689663</c:v>
                </c:pt>
                <c:pt idx="409">
                  <c:v>7.9774012436713377</c:v>
                </c:pt>
                <c:pt idx="410">
                  <c:v>12.187816245715439</c:v>
                </c:pt>
                <c:pt idx="411">
                  <c:v>17.232933805061094</c:v>
                </c:pt>
                <c:pt idx="412">
                  <c:v>23.075057294651302</c:v>
                </c:pt>
                <c:pt idx="413">
                  <c:v>29.670534936739458</c:v>
                </c:pt>
                <c:pt idx="414">
                  <c:v>36.97008596472044</c:v>
                </c:pt>
                <c:pt idx="415">
                  <c:v>44.919168844221645</c:v>
                </c:pt>
                <c:pt idx="416">
                  <c:v>53.458388802131694</c:v>
                </c:pt>
                <c:pt idx="417">
                  <c:v>62.523941618565772</c:v>
                </c:pt>
                <c:pt idx="418">
                  <c:v>72.048090365777171</c:v>
                </c:pt>
                <c:pt idx="419">
                  <c:v>81.959671531889541</c:v>
                </c:pt>
                <c:pt idx="420">
                  <c:v>92.184626747725702</c:v>
                </c:pt>
                <c:pt idx="421">
                  <c:v>102.64655614372359</c:v>
                </c:pt>
                <c:pt idx="422">
                  <c:v>113.26728920233187</c:v>
                </c:pt>
                <c:pt idx="423">
                  <c:v>123.9674688404948</c:v>
                </c:pt>
                <c:pt idx="424">
                  <c:v>134.6671443580515</c:v>
                </c:pt>
                <c:pt idx="425">
                  <c:v>145.28636882158295</c:v>
                </c:pt>
                <c:pt idx="426">
                  <c:v>155.74579642011059</c:v>
                </c:pt>
                <c:pt idx="427">
                  <c:v>165.96727532926673</c:v>
                </c:pt>
                <c:pt idx="428">
                  <c:v>175.87443165411759</c:v>
                </c:pt>
                <c:pt idx="429">
                  <c:v>185.39324008746647</c:v>
                </c:pt>
                <c:pt idx="430">
                  <c:v>194.45257701974222</c:v>
                </c:pt>
                <c:pt idx="431">
                  <c:v>202.98475196768135</c:v>
                </c:pt>
                <c:pt idx="432">
                  <c:v>210.92601335102469</c:v>
                </c:pt>
                <c:pt idx="433">
                  <c:v>218.21702483812095</c:v>
                </c:pt>
                <c:pt idx="434">
                  <c:v>224.80330870121352</c:v>
                </c:pt>
                <c:pt idx="435">
                  <c:v>230.63565286871915</c:v>
                </c:pt>
                <c:pt idx="436">
                  <c:v>235.67047863303301</c:v>
                </c:pt>
                <c:pt idx="437">
                  <c:v>239.87016626638916</c:v>
                </c:pt>
                <c:pt idx="438">
                  <c:v>243.20333611180126</c:v>
                </c:pt>
                <c:pt idx="439">
                  <c:v>245.64508304880326</c:v>
                </c:pt>
                <c:pt idx="440">
                  <c:v>247.17716258208486</c:v>
                </c:pt>
                <c:pt idx="441">
                  <c:v>247.78812716258369</c:v>
                </c:pt>
                <c:pt idx="442">
                  <c:v>247.47341172245626</c:v>
                </c:pt>
                <c:pt idx="443">
                  <c:v>246.23536778482108</c:v>
                </c:pt>
                <c:pt idx="444">
                  <c:v>244.08324589340612</c:v>
                </c:pt>
                <c:pt idx="445">
                  <c:v>241.03312649338812</c:v>
                </c:pt>
                <c:pt idx="446">
                  <c:v>237.10779977987102</c:v>
                </c:pt>
                <c:pt idx="447">
                  <c:v>232.33659541176809</c:v>
                </c:pt>
                <c:pt idx="448">
                  <c:v>226.75516336344788</c:v>
                </c:pt>
                <c:pt idx="449">
                  <c:v>220.40520755159667</c:v>
                </c:pt>
                <c:pt idx="450">
                  <c:v>213.33417422761499</c:v>
                </c:pt>
                <c:pt idx="451">
                  <c:v>205.59489746384844</c:v>
                </c:pt>
                <c:pt idx="452">
                  <c:v>197.24520438254297</c:v>
                </c:pt>
                <c:pt idx="453">
                  <c:v>188.34748307722009</c:v>
                </c:pt>
                <c:pt idx="454">
                  <c:v>178.96821645492074</c:v>
                </c:pt>
                <c:pt idx="455">
                  <c:v>169.17748548239322</c:v>
                </c:pt>
                <c:pt idx="456">
                  <c:v>159.04844554794039</c:v>
                </c:pt>
                <c:pt idx="457">
                  <c:v>148.65677985148056</c:v>
                </c:pt>
                <c:pt idx="458">
                  <c:v>138.08013390704599</c:v>
                </c:pt>
                <c:pt idx="459">
                  <c:v>127.39753538306898</c:v>
                </c:pt>
                <c:pt idx="460">
                  <c:v>116.68880361533745</c:v>
                </c:pt>
                <c:pt idx="461">
                  <c:v>106.03395320468974</c:v>
                </c:pt>
                <c:pt idx="462">
                  <c:v>95.51259615571162</c:v>
                </c:pt>
                <c:pt idx="463">
                  <c:v>85.20334702359321</c:v>
                </c:pt>
                <c:pt idx="464">
                  <c:v>75.183235513826276</c:v>
                </c:pt>
                <c:pt idx="465">
                  <c:v>65.52713092374843</c:v>
                </c:pt>
                <c:pt idx="466">
                  <c:v>56.307182726441809</c:v>
                </c:pt>
                <c:pt idx="467">
                  <c:v>47.592281476902414</c:v>
                </c:pt>
                <c:pt idx="468">
                  <c:v>39.447544068516336</c:v>
                </c:pt>
              </c:numCache>
            </c:numRef>
          </c:val>
          <c:smooth val="0"/>
        </c:ser>
        <c:ser>
          <c:idx val="5"/>
          <c:order val="5"/>
          <c:spPr>
            <a:ln w="12700">
              <a:solidFill>
                <a:srgbClr val="800000"/>
              </a:solidFill>
              <a:prstDash val="solid"/>
            </a:ln>
          </c:spPr>
          <c:marker>
            <c:symbol val="none"/>
          </c:marker>
          <c:val>
            <c:numRef>
              <c:f>Calculations!$I$24:$I$492</c:f>
              <c:numCache>
                <c:formatCode>General</c:formatCode>
                <c:ptCount val="469"/>
                <c:pt idx="0">
                  <c:v>167.97538925539789</c:v>
                </c:pt>
                <c:pt idx="1">
                  <c:v>165.05465409445043</c:v>
                </c:pt>
                <c:pt idx="2">
                  <c:v>162.14252627644822</c:v>
                </c:pt>
                <c:pt idx="3">
                  <c:v>159.23961132073828</c:v>
                </c:pt>
                <c:pt idx="4">
                  <c:v>156.3465128310356</c:v>
                </c:pt>
                <c:pt idx="5">
                  <c:v>153.46383236991497</c:v>
                </c:pt>
                <c:pt idx="6">
                  <c:v>150.59216933372866</c:v>
                </c:pt>
                <c:pt idx="7">
                  <c:v>147.73212082797318</c:v>
                </c:pt>
                <c:pt idx="8">
                  <c:v>144.88428154313351</c:v>
                </c:pt>
                <c:pt idx="9">
                  <c:v>142.04924363102862</c:v>
                </c:pt>
                <c:pt idx="10">
                  <c:v>139.2275965816855</c:v>
                </c:pt>
                <c:pt idx="11">
                  <c:v>136.41992710076605</c:v>
                </c:pt>
                <c:pt idx="12">
                  <c:v>133.6268189875737</c:v>
                </c:pt>
                <c:pt idx="13">
                  <c:v>130.8488530136633</c:v>
                </c:pt>
                <c:pt idx="14">
                  <c:v>128.08660680208197</c:v>
                </c:pt>
                <c:pt idx="15">
                  <c:v>125.3406547072628</c:v>
                </c:pt>
                <c:pt idx="16">
                  <c:v>122.61156769560021</c:v>
                </c:pt>
                <c:pt idx="17">
                  <c:v>119.89991322672824</c:v>
                </c:pt>
                <c:pt idx="18">
                  <c:v>117.20625513552848</c:v>
                </c:pt>
                <c:pt idx="19">
                  <c:v>114.53115351489221</c:v>
                </c:pt>
                <c:pt idx="20">
                  <c:v>111.87516459925959</c:v>
                </c:pt>
                <c:pt idx="21">
                  <c:v>109.23884064896237</c:v>
                </c:pt>
                <c:pt idx="22">
                  <c:v>106.62272983539158</c:v>
                </c:pt>
                <c:pt idx="23">
                  <c:v>104.02737612701686</c:v>
                </c:pt>
                <c:pt idx="24">
                  <c:v>101.45331917627828</c:v>
                </c:pt>
                <c:pt idx="25">
                  <c:v>98.901094207376914</c:v>
                </c:pt>
                <c:pt idx="26">
                  <c:v>96.371231904985038</c:v>
                </c:pt>
                <c:pt idx="27">
                  <c:v>93.864258303901195</c:v>
                </c:pt>
                <c:pt idx="28">
                  <c:v>91.380694679671436</c:v>
                </c:pt>
                <c:pt idx="29">
                  <c:v>88.9210574402003</c:v>
                </c:pt>
                <c:pt idx="30">
                  <c:v>86.485858018374145</c:v>
                </c:pt>
                <c:pt idx="31">
                  <c:v>84.075602765718941</c:v>
                </c:pt>
                <c:pt idx="32">
                  <c:v>81.690792847114295</c:v>
                </c:pt>
                <c:pt idx="33">
                  <c:v>79.331924136585968</c:v>
                </c:pt>
                <c:pt idx="34">
                  <c:v>76.999487114199241</c:v>
                </c:pt>
                <c:pt idx="35">
                  <c:v>74.693966764072542</c:v>
                </c:pt>
                <c:pt idx="36">
                  <c:v>72.415842473535378</c:v>
                </c:pt>
                <c:pt idx="37">
                  <c:v>70.165587933448563</c:v>
                </c:pt>
                <c:pt idx="38">
                  <c:v>67.943671039710068</c:v>
                </c:pt>
                <c:pt idx="39">
                  <c:v>65.750553795964919</c:v>
                </c:pt>
                <c:pt idx="40">
                  <c:v>63.586692217541128</c:v>
                </c:pt>
                <c:pt idx="41">
                  <c:v>61.452536236629811</c:v>
                </c:pt>
                <c:pt idx="42">
                  <c:v>59.348529608731212</c:v>
                </c:pt>
                <c:pt idx="43">
                  <c:v>57.275109820384216</c:v>
                </c:pt>
                <c:pt idx="44">
                  <c:v>55.232707998199629</c:v>
                </c:pt>
                <c:pt idx="45">
                  <c:v>53.221748819216288</c:v>
                </c:pt>
                <c:pt idx="46">
                  <c:v>51.242650422597393</c:v>
                </c:pt>
                <c:pt idx="47">
                  <c:v>49.295824322687196</c:v>
                </c:pt>
                <c:pt idx="48">
                  <c:v>47.381675323444426</c:v>
                </c:pt>
                <c:pt idx="49">
                  <c:v>45.500601434271289</c:v>
                </c:pt>
                <c:pt idx="50">
                  <c:v>43.652993787255866</c:v>
                </c:pt>
                <c:pt idx="51">
                  <c:v>41.839236555843058</c:v>
                </c:pt>
                <c:pt idx="52">
                  <c:v>40.059706874953974</c:v>
                </c:pt>
                <c:pt idx="53">
                  <c:v>38.314774762567765</c:v>
                </c:pt>
                <c:pt idx="54">
                  <c:v>36.604803042784283</c:v>
                </c:pt>
                <c:pt idx="55">
                  <c:v>34.930147270381326</c:v>
                </c:pt>
                <c:pt idx="56">
                  <c:v>33.291155656884314</c:v>
                </c:pt>
                <c:pt idx="57">
                  <c:v>31.688168998162951</c:v>
                </c:pt>
                <c:pt idx="58">
                  <c:v>30.121520603568911</c:v>
                </c:pt>
                <c:pt idx="59">
                  <c:v>28.591536226630978</c:v>
                </c:pt>
                <c:pt idx="60">
                  <c:v>27.098533997321169</c:v>
                </c:pt>
                <c:pt idx="61">
                  <c:v>25.642824355905674</c:v>
                </c:pt>
                <c:pt idx="62">
                  <c:v>24.224709988395318</c:v>
                </c:pt>
                <c:pt idx="63">
                  <c:v>22.844485763607508</c:v>
                </c:pt>
                <c:pt idx="64">
                  <c:v>21.50243867185435</c:v>
                </c:pt>
                <c:pt idx="65">
                  <c:v>20.19884776526888</c:v>
                </c:pt>
                <c:pt idx="66">
                  <c:v>18.933984099781298</c:v>
                </c:pt>
                <c:pt idx="67">
                  <c:v>17.708110678758459</c:v>
                </c:pt>
                <c:pt idx="68">
                  <c:v>16.521482398317715</c:v>
                </c:pt>
                <c:pt idx="69">
                  <c:v>15.374345994325893</c:v>
                </c:pt>
                <c:pt idx="70">
                  <c:v>14.266939991095796</c:v>
                </c:pt>
                <c:pt idx="71">
                  <c:v>13.199494651789621</c:v>
                </c:pt>
                <c:pt idx="72">
                  <c:v>12.172231930540278</c:v>
                </c:pt>
                <c:pt idx="73">
                  <c:v>11.185365426300734</c:v>
                </c:pt>
                <c:pt idx="74">
                  <c:v>10.239100338429893</c:v>
                </c:pt>
                <c:pt idx="75">
                  <c:v>9.3336334240255781</c:v>
                </c:pt>
                <c:pt idx="76">
                  <c:v>8.4691529570131081</c:v>
                </c:pt>
                <c:pt idx="77">
                  <c:v>7.6458386889970029</c:v>
                </c:pt>
                <c:pt idx="78">
                  <c:v>6.863861811885414</c:v>
                </c:pt>
                <c:pt idx="79">
                  <c:v>6.1233849222943206</c:v>
                </c:pt>
                <c:pt idx="80">
                  <c:v>5.4245619877384286</c:v>
                </c:pt>
                <c:pt idx="81">
                  <c:v>4.7675383146169281</c:v>
                </c:pt>
                <c:pt idx="82">
                  <c:v>4.1524505179997107</c:v>
                </c:pt>
                <c:pt idx="83">
                  <c:v>3.5794264932212059</c:v>
                </c:pt>
                <c:pt idx="84">
                  <c:v>3.0485853892869841</c:v>
                </c:pt>
                <c:pt idx="85">
                  <c:v>2.5600375840988931</c:v>
                </c:pt>
                <c:pt idx="86">
                  <c:v>2.1138846615044429</c:v>
                </c:pt>
                <c:pt idx="87">
                  <c:v>1.7102193901743021</c:v>
                </c:pt>
                <c:pt idx="88">
                  <c:v>1.3491257043128542</c:v>
                </c:pt>
                <c:pt idx="89">
                  <c:v>1.0306786862058459</c:v>
                </c:pt>
                <c:pt idx="90">
                  <c:v>0.75494455060848509</c:v>
                </c:pt>
                <c:pt idx="91">
                  <c:v>0.52198063097731051</c:v>
                </c:pt>
                <c:pt idx="92">
                  <c:v>0.33183536754893339</c:v>
                </c:pt>
                <c:pt idx="93">
                  <c:v>0.18454829726783828</c:v>
                </c:pt>
                <c:pt idx="94">
                  <c:v>8.0150045565346772E-2</c:v>
                </c:pt>
                <c:pt idx="95">
                  <c:v>1.866231999187562E-2</c:v>
                </c:pt>
                <c:pt idx="96">
                  <c:v>9.7905703029255164E-5</c:v>
                </c:pt>
                <c:pt idx="97">
                  <c:v>2.4460662801374156E-2</c:v>
                </c:pt>
                <c:pt idx="98">
                  <c:v>9.1745525533696082E-2</c:v>
                </c:pt>
                <c:pt idx="99">
                  <c:v>0.20193850334445074</c:v>
                </c:pt>
                <c:pt idx="100">
                  <c:v>0.35501668378466888</c:v>
                </c:pt>
                <c:pt idx="101">
                  <c:v>0.55094823727614539</c:v>
                </c:pt>
                <c:pt idx="102">
                  <c:v>0.78969242373003112</c:v>
                </c:pt>
                <c:pt idx="103">
                  <c:v>1.071199601017554</c:v>
                </c:pt>
                <c:pt idx="104">
                  <c:v>1.3954112352924142</c:v>
                </c:pt>
                <c:pt idx="105">
                  <c:v>1.7622599131615857</c:v>
                </c:pt>
                <c:pt idx="106">
                  <c:v>2.1716693557025906</c:v>
                </c:pt>
                <c:pt idx="107">
                  <c:v>2.6235544343243191</c:v>
                </c:pt>
                <c:pt idx="108">
                  <c:v>3.1178211884677296</c:v>
                </c:pt>
                <c:pt idx="109">
                  <c:v>3.6543668451430449</c:v>
                </c:pt>
                <c:pt idx="110">
                  <c:v>4.2330798402995242</c:v>
                </c:pt>
                <c:pt idx="111">
                  <c:v>4.8538398420228646</c:v>
                </c:pt>
                <c:pt idx="112">
                  <c:v>5.5165177755559114</c:v>
                </c:pt>
                <c:pt idx="113">
                  <c:v>6.22097585013708</c:v>
                </c:pt>
                <c:pt idx="114">
                  <c:v>6.9670675876513144</c:v>
                </c:pt>
                <c:pt idx="115">
                  <c:v>7.7546378530874733</c:v>
                </c:pt>
                <c:pt idx="116">
                  <c:v>8.5835228867952367</c:v>
                </c:pt>
                <c:pt idx="117">
                  <c:v>9.4535503385358766</c:v>
                </c:pt>
                <c:pt idx="118">
                  <c:v>10.364539303319162</c:v>
                </c:pt>
                <c:pt idx="119">
                  <c:v>11.31630035901884</c:v>
                </c:pt>
                <c:pt idx="120">
                  <c:v>12.308635605759207</c:v>
                </c:pt>
                <c:pt idx="121">
                  <c:v>13.341338707064494</c:v>
                </c:pt>
                <c:pt idx="122">
                  <c:v>14.41419493276257</c:v>
                </c:pt>
                <c:pt idx="123">
                  <c:v>15.526981203633795</c:v>
                </c:pt>
                <c:pt idx="124">
                  <c:v>16.6794661377956</c:v>
                </c:pt>
                <c:pt idx="125">
                  <c:v>17.871410098814295</c:v>
                </c:pt>
                <c:pt idx="126">
                  <c:v>19.102565245532389</c:v>
                </c:pt>
                <c:pt idx="127">
                  <c:v>20.372675583602415</c:v>
                </c:pt>
                <c:pt idx="128">
                  <c:v>21.681477018715583</c:v>
                </c:pt>
                <c:pt idx="129">
                  <c:v>23.028697411515424</c:v>
                </c:pt>
                <c:pt idx="130">
                  <c:v>24.41405663418351</c:v>
                </c:pt>
                <c:pt idx="131">
                  <c:v>25.837266628686251</c:v>
                </c:pt>
                <c:pt idx="132">
                  <c:v>27.298031466671745</c:v>
                </c:pt>
                <c:pt idx="133">
                  <c:v>28.796047411000927</c:v>
                </c:pt>
                <c:pt idx="134">
                  <c:v>30.33100297890482</c:v>
                </c:pt>
                <c:pt idx="135">
                  <c:v>31.902579006750784</c:v>
                </c:pt>
                <c:pt idx="136">
                  <c:v>33.510448716405904</c:v>
                </c:pt>
                <c:pt idx="137">
                  <c:v>35.154277783184853</c:v>
                </c:pt>
                <c:pt idx="138">
                  <c:v>36.833724405365444</c:v>
                </c:pt>
                <c:pt idx="139">
                  <c:v>38.548439375259562</c:v>
                </c:pt>
                <c:pt idx="140">
                  <c:v>40.298066151824429</c:v>
                </c:pt>
                <c:pt idx="141">
                  <c:v>42.082240934798079</c:v>
                </c:pt>
                <c:pt idx="142">
                  <c:v>43.90059274034374</c:v>
                </c:pt>
                <c:pt idx="143">
                  <c:v>45.752743478190098</c:v>
                </c:pt>
                <c:pt idx="144">
                  <c:v>47.638308030245923</c:v>
                </c:pt>
                <c:pt idx="145">
                  <c:v>49.556894330679029</c:v>
                </c:pt>
                <c:pt idx="146">
                  <c:v>51.508103447438231</c:v>
                </c:pt>
                <c:pt idx="147">
                  <c:v>53.491529665202904</c:v>
                </c:pt>
                <c:pt idx="148">
                  <c:v>55.506760569744245</c:v>
                </c:pt>
                <c:pt idx="149">
                  <c:v>57.553377133678282</c:v>
                </c:pt>
                <c:pt idx="150">
                  <c:v>59.63095380359394</c:v>
                </c:pt>
                <c:pt idx="151">
                  <c:v>61.739058588539137</c:v>
                </c:pt>
                <c:pt idx="152">
                  <c:v>63.877253149844535</c:v>
                </c:pt>
                <c:pt idx="153">
                  <c:v>66.045092892266666</c:v>
                </c:pt>
                <c:pt idx="154">
                  <c:v>68.242127056434413</c:v>
                </c:pt>
                <c:pt idx="155">
                  <c:v>70.467898812573338</c:v>
                </c:pt>
                <c:pt idx="156">
                  <c:v>72.721945355496075</c:v>
                </c:pt>
                <c:pt idx="157">
                  <c:v>75.003798000833001</c:v>
                </c:pt>
                <c:pt idx="158">
                  <c:v>77.312982282485308</c:v>
                </c:pt>
                <c:pt idx="159">
                  <c:v>79.649018051281743</c:v>
                </c:pt>
                <c:pt idx="160">
                  <c:v>82.011419574815719</c:v>
                </c:pt>
                <c:pt idx="161">
                  <c:v>84.399695638443276</c:v>
                </c:pt>
                <c:pt idx="162">
                  <c:v>86.813349647422413</c:v>
                </c:pt>
                <c:pt idx="163">
                  <c:v>89.251879730169478</c:v>
                </c:pt>
                <c:pt idx="164">
                  <c:v>91.714778842613541</c:v>
                </c:pt>
                <c:pt idx="165">
                  <c:v>94.201534873626386</c:v>
                </c:pt>
                <c:pt idx="166">
                  <c:v>96.711630751505339</c:v>
                </c:pt>
                <c:pt idx="167">
                  <c:v>99.244544551488829</c:v>
                </c:pt>
                <c:pt idx="168">
                  <c:v>101.79974960428004</c:v>
                </c:pt>
                <c:pt idx="169">
                  <c:v>104.37671460555678</c:v>
                </c:pt>
                <c:pt idx="170">
                  <c:v>106.97490372644674</c:v>
                </c:pt>
                <c:pt idx="171">
                  <c:v>109.59377672494189</c:v>
                </c:pt>
                <c:pt idx="172">
                  <c:v>112.23278905823078</c:v>
                </c:pt>
                <c:pt idx="173">
                  <c:v>114.89139199592631</c:v>
                </c:pt>
                <c:pt idx="174">
                  <c:v>117.56903273416276</c:v>
                </c:pt>
                <c:pt idx="175">
                  <c:v>120.26515451054055</c:v>
                </c:pt>
                <c:pt idx="176">
                  <c:v>122.97919671989413</c:v>
                </c:pt>
                <c:pt idx="177">
                  <c:v>125.71059503085807</c:v>
                </c:pt>
                <c:pt idx="178">
                  <c:v>128.45878150320959</c:v>
                </c:pt>
                <c:pt idx="179">
                  <c:v>131.22318470596002</c:v>
                </c:pt>
                <c:pt idx="180">
                  <c:v>134.00322983617198</c:v>
                </c:pt>
                <c:pt idx="181">
                  <c:v>136.79833883847942</c:v>
                </c:pt>
                <c:pt idx="182">
                  <c:v>139.6079305252822</c:v>
                </c:pt>
                <c:pt idx="183">
                  <c:v>142.43142069759176</c:v>
                </c:pt>
                <c:pt idx="184">
                  <c:v>145.26822226650592</c:v>
                </c:pt>
                <c:pt idx="185">
                  <c:v>148.11774537527987</c:v>
                </c:pt>
                <c:pt idx="186">
                  <c:v>150.9793975219763</c:v>
                </c:pt>
                <c:pt idx="187">
                  <c:v>153.85258368266568</c:v>
                </c:pt>
                <c:pt idx="188">
                  <c:v>156.73670643514728</c:v>
                </c:pt>
                <c:pt idx="189">
                  <c:v>159.63116608317316</c:v>
                </c:pt>
                <c:pt idx="190">
                  <c:v>162.53536078114263</c:v>
                </c:pt>
                <c:pt idx="191">
                  <c:v>165.44868665924321</c:v>
                </c:pt>
                <c:pt idx="192">
                  <c:v>168.37053794901558</c:v>
                </c:pt>
                <c:pt idx="193">
                  <c:v>171.30030710930868</c:v>
                </c:pt>
                <c:pt idx="194">
                  <c:v>174.2373849526069</c:v>
                </c:pt>
                <c:pt idx="195">
                  <c:v>177.18116077169981</c:v>
                </c:pt>
                <c:pt idx="196">
                  <c:v>180.13102246666438</c:v>
                </c:pt>
                <c:pt idx="197">
                  <c:v>183.08635667214006</c:v>
                </c:pt>
                <c:pt idx="198">
                  <c:v>186.04654888486724</c:v>
                </c:pt>
                <c:pt idx="199">
                  <c:v>189.01098359145828</c:v>
                </c:pt>
                <c:pt idx="200">
                  <c:v>191.97904439638444</c:v>
                </c:pt>
                <c:pt idx="201">
                  <c:v>194.95011415014048</c:v>
                </c:pt>
                <c:pt idx="202">
                  <c:v>197.92357507756975</c:v>
                </c:pt>
                <c:pt idx="203">
                  <c:v>200.89880890631954</c:v>
                </c:pt>
                <c:pt idx="204">
                  <c:v>203.87519699539624</c:v>
                </c:pt>
                <c:pt idx="205">
                  <c:v>206.85212046380084</c:v>
                </c:pt>
                <c:pt idx="206">
                  <c:v>209.82896031921317</c:v>
                </c:pt>
                <c:pt idx="207">
                  <c:v>212.80509758669874</c:v>
                </c:pt>
                <c:pt idx="208">
                  <c:v>215.77991343741152</c:v>
                </c:pt>
                <c:pt idx="209">
                  <c:v>218.75278931726933</c:v>
                </c:pt>
                <c:pt idx="210">
                  <c:v>221.72310707556696</c:v>
                </c:pt>
                <c:pt idx="211">
                  <c:v>224.69024909351154</c:v>
                </c:pt>
                <c:pt idx="212">
                  <c:v>227.65359841264132</c:v>
                </c:pt>
                <c:pt idx="213">
                  <c:v>230.6125388631115</c:v>
                </c:pt>
                <c:pt idx="214">
                  <c:v>233.56645519181458</c:v>
                </c:pt>
                <c:pt idx="215">
                  <c:v>236.51473319030978</c:v>
                </c:pt>
                <c:pt idx="216">
                  <c:v>239.45675982253474</c:v>
                </c:pt>
                <c:pt idx="217">
                  <c:v>242.39192335227631</c:v>
                </c:pt>
                <c:pt idx="218">
                  <c:v>245.31961347036633</c:v>
                </c:pt>
                <c:pt idx="219">
                  <c:v>248.23922142158551</c:v>
                </c:pt>
                <c:pt idx="220">
                  <c:v>251.15014013124119</c:v>
                </c:pt>
                <c:pt idx="221">
                  <c:v>254.0517643313959</c:v>
                </c:pt>
                <c:pt idx="222">
                  <c:v>256.94349068672216</c:v>
                </c:pt>
                <c:pt idx="223">
                  <c:v>259.82471791995329</c:v>
                </c:pt>
                <c:pt idx="224">
                  <c:v>262.69484693690663</c:v>
                </c:pt>
                <c:pt idx="225">
                  <c:v>265.55328095105529</c:v>
                </c:pt>
                <c:pt idx="226">
                  <c:v>268.39942560761529</c:v>
                </c:pt>
                <c:pt idx="227">
                  <c:v>271.23268910713227</c:v>
                </c:pt>
                <c:pt idx="228">
                  <c:v>274.05248232853342</c:v>
                </c:pt>
                <c:pt idx="229">
                  <c:v>276.85821895162348</c:v>
                </c:pt>
                <c:pt idx="230">
                  <c:v>279.64931557899826</c:v>
                </c:pt>
                <c:pt idx="231">
                  <c:v>282.4251918573521</c:v>
                </c:pt>
                <c:pt idx="232">
                  <c:v>285.18527059814846</c:v>
                </c:pt>
                <c:pt idx="233">
                  <c:v>287.92897789763686</c:v>
                </c:pt>
                <c:pt idx="234">
                  <c:v>290.65574325618383</c:v>
                </c:pt>
                <c:pt idx="235">
                  <c:v>293.3649996968968</c:v>
                </c:pt>
                <c:pt idx="236">
                  <c:v>296.05618388351718</c:v>
                </c:pt>
                <c:pt idx="237">
                  <c:v>298.72873623755299</c:v>
                </c:pt>
                <c:pt idx="238">
                  <c:v>301.3821010546331</c:v>
                </c:pt>
                <c:pt idx="239">
                  <c:v>304.01572662005583</c:v>
                </c:pt>
                <c:pt idx="240">
                  <c:v>306.62906532350576</c:v>
                </c:pt>
                <c:pt idx="241">
                  <c:v>309.22157377291836</c:v>
                </c:pt>
                <c:pt idx="242">
                  <c:v>311.79271290746919</c:v>
                </c:pt>
                <c:pt idx="243">
                  <c:v>314.3419481096588</c:v>
                </c:pt>
                <c:pt idx="244">
                  <c:v>316.86874931647844</c:v>
                </c:pt>
                <c:pt idx="245">
                  <c:v>319.3725911296234</c:v>
                </c:pt>
                <c:pt idx="246">
                  <c:v>321.85295292474075</c:v>
                </c:pt>
                <c:pt idx="247">
                  <c:v>324.30931895968354</c:v>
                </c:pt>
                <c:pt idx="248">
                  <c:v>326.74117848174706</c:v>
                </c:pt>
                <c:pt idx="249">
                  <c:v>329.14802583387171</c:v>
                </c:pt>
                <c:pt idx="250">
                  <c:v>331.52936055978353</c:v>
                </c:pt>
                <c:pt idx="251">
                  <c:v>333.8846875080539</c:v>
                </c:pt>
                <c:pt idx="252">
                  <c:v>336.21351693505699</c:v>
                </c:pt>
                <c:pt idx="253">
                  <c:v>338.51536460680268</c:v>
                </c:pt>
                <c:pt idx="254">
                  <c:v>340.78975189962193</c:v>
                </c:pt>
                <c:pt idx="255">
                  <c:v>343.03620589968887</c:v>
                </c:pt>
                <c:pt idx="256">
                  <c:v>345.25425950135258</c:v>
                </c:pt>
                <c:pt idx="257">
                  <c:v>347.44345150426307</c:v>
                </c:pt>
                <c:pt idx="258">
                  <c:v>349.60332670926869</c:v>
                </c:pt>
                <c:pt idx="259">
                  <c:v>351.73343601306561</c:v>
                </c:pt>
                <c:pt idx="260">
                  <c:v>353.83333650157977</c:v>
                </c:pt>
                <c:pt idx="261">
                  <c:v>355.90259154206331</c:v>
                </c:pt>
                <c:pt idx="262">
                  <c:v>357.94077087388177</c:v>
                </c:pt>
                <c:pt idx="263">
                  <c:v>359.94745069797989</c:v>
                </c:pt>
                <c:pt idx="264">
                  <c:v>361.92221376500152</c:v>
                </c:pt>
                <c:pt idx="265">
                  <c:v>363.86464946204859</c:v>
                </c:pt>
                <c:pt idx="266">
                  <c:v>365.77435389805964</c:v>
                </c:pt>
                <c:pt idx="267">
                  <c:v>367.65092998779096</c:v>
                </c:pt>
                <c:pt idx="268">
                  <c:v>369.49398753438368</c:v>
                </c:pt>
                <c:pt idx="269">
                  <c:v>371.30314331049578</c:v>
                </c:pt>
                <c:pt idx="270">
                  <c:v>373.07802113798778</c:v>
                </c:pt>
                <c:pt idx="271">
                  <c:v>374.81825196614125</c:v>
                </c:pt>
                <c:pt idx="272">
                  <c:v>376.52347394839558</c:v>
                </c:pt>
                <c:pt idx="273">
                  <c:v>378.1933325175869</c:v>
                </c:pt>
                <c:pt idx="274">
                  <c:v>379.8274804596731</c:v>
                </c:pt>
                <c:pt idx="275">
                  <c:v>381.42557798592992</c:v>
                </c:pt>
                <c:pt idx="276">
                  <c:v>382.98729280360453</c:v>
                </c:pt>
                <c:pt idx="277">
                  <c:v>384.5123001850074</c:v>
                </c:pt>
                <c:pt idx="278">
                  <c:v>386.00028303503439</c:v>
                </c:pt>
                <c:pt idx="279">
                  <c:v>387.45093195709978</c:v>
                </c:pt>
                <c:pt idx="280">
                  <c:v>388.86394531746953</c:v>
                </c:pt>
                <c:pt idx="281">
                  <c:v>390.23902930797931</c:v>
                </c:pt>
                <c:pt idx="282">
                  <c:v>391.57589800712719</c:v>
                </c:pt>
                <c:pt idx="283">
                  <c:v>392.87427343952436</c:v>
                </c:pt>
                <c:pt idx="284">
                  <c:v>394.13388563369517</c:v>
                </c:pt>
                <c:pt idx="285">
                  <c:v>395.35447267821246</c:v>
                </c:pt>
                <c:pt idx="286">
                  <c:v>396.53578077615623</c:v>
                </c:pt>
                <c:pt idx="287">
                  <c:v>397.67756429788631</c:v>
                </c:pt>
                <c:pt idx="288">
                  <c:v>398.77958583211569</c:v>
                </c:pt>
                <c:pt idx="289">
                  <c:v>399.84161623527609</c:v>
                </c:pt>
                <c:pt idx="290">
                  <c:v>400.86343467916328</c:v>
                </c:pt>
                <c:pt idx="291">
                  <c:v>401.84482869685417</c:v>
                </c:pt>
                <c:pt idx="292">
                  <c:v>402.785594226885</c:v>
                </c:pt>
                <c:pt idx="293">
                  <c:v>403.6855356556822</c:v>
                </c:pt>
                <c:pt idx="294">
                  <c:v>404.54446585823598</c:v>
                </c:pt>
                <c:pt idx="295">
                  <c:v>405.36220623700922</c:v>
                </c:pt>
                <c:pt idx="296">
                  <c:v>406.13858675907386</c:v>
                </c:pt>
                <c:pt idx="297">
                  <c:v>406.87344599146519</c:v>
                </c:pt>
                <c:pt idx="298">
                  <c:v>407.56663113474917</c:v>
                </c:pt>
                <c:pt idx="299">
                  <c:v>408.21799805479372</c:v>
                </c:pt>
                <c:pt idx="300">
                  <c:v>408.82741131273872</c:v>
                </c:pt>
                <c:pt idx="301">
                  <c:v>409.39474419315781</c:v>
                </c:pt>
                <c:pt idx="302">
                  <c:v>409.91987873040637</c:v>
                </c:pt>
                <c:pt idx="303">
                  <c:v>410.4027057331499</c:v>
                </c:pt>
                <c:pt idx="304">
                  <c:v>410.84312480706876</c:v>
                </c:pt>
                <c:pt idx="305">
                  <c:v>411.2410443757326</c:v>
                </c:pt>
                <c:pt idx="306">
                  <c:v>411.59638169964211</c:v>
                </c:pt>
                <c:pt idx="307">
                  <c:v>411.90906289343314</c:v>
                </c:pt>
                <c:pt idx="308">
                  <c:v>412.17902294123962</c:v>
                </c:pt>
                <c:pt idx="309">
                  <c:v>412.40620571021213</c:v>
                </c:pt>
                <c:pt idx="310">
                  <c:v>412.59056396219006</c:v>
                </c:pt>
                <c:pt idx="311">
                  <c:v>412.73205936352338</c:v>
                </c:pt>
                <c:pt idx="312">
                  <c:v>412.83066249304375</c:v>
                </c:pt>
                <c:pt idx="313">
                  <c:v>412.88635284818156</c:v>
                </c:pt>
                <c:pt idx="314">
                  <c:v>412.89911884922992</c:v>
                </c:pt>
                <c:pt idx="315">
                  <c:v>412.86895784175135</c:v>
                </c:pt>
                <c:pt idx="316">
                  <c:v>412.79587609713047</c:v>
                </c:pt>
                <c:pt idx="317">
                  <c:v>412.67988881126979</c:v>
                </c:pt>
                <c:pt idx="318">
                  <c:v>412.52102010142994</c:v>
                </c:pt>
                <c:pt idx="319">
                  <c:v>412.31930300121508</c:v>
                </c:pt>
                <c:pt idx="320">
                  <c:v>412.07477945370402</c:v>
                </c:pt>
                <c:pt idx="321">
                  <c:v>411.78750030272931</c:v>
                </c:pt>
                <c:pt idx="322">
                  <c:v>411.45752528230491</c:v>
                </c:pt>
                <c:pt idx="323">
                  <c:v>411.08492300420596</c:v>
                </c:pt>
                <c:pt idx="324">
                  <c:v>410.66977094370225</c:v>
                </c:pt>
                <c:pt idx="325">
                  <c:v>410.21215542344862</c:v>
                </c:pt>
                <c:pt idx="326">
                  <c:v>409.71217159553612</c:v>
                </c:pt>
                <c:pt idx="327">
                  <c:v>409.16992342170659</c:v>
                </c:pt>
                <c:pt idx="328">
                  <c:v>408.58552365173676</c:v>
                </c:pt>
                <c:pt idx="329">
                  <c:v>407.95909379999296</c:v>
                </c:pt>
                <c:pt idx="330">
                  <c:v>407.29076412016548</c:v>
                </c:pt>
                <c:pt idx="331">
                  <c:v>406.58067357818481</c:v>
                </c:pt>
                <c:pt idx="332">
                  <c:v>405.82896982332591</c:v>
                </c:pt>
                <c:pt idx="333">
                  <c:v>405.03580915750808</c:v>
                </c:pt>
                <c:pt idx="334">
                  <c:v>404.20135650279474</c:v>
                </c:pt>
                <c:pt idx="335">
                  <c:v>403.32578536710105</c:v>
                </c:pt>
                <c:pt idx="336">
                  <c:v>402.40927780811671</c:v>
                </c:pt>
                <c:pt idx="337">
                  <c:v>401.45202439545056</c:v>
                </c:pt>
                <c:pt idx="338">
                  <c:v>400.45422417100514</c:v>
                </c:pt>
                <c:pt idx="339">
                  <c:v>399.41608460758994</c:v>
                </c:pt>
                <c:pt idx="340">
                  <c:v>398.33782156578201</c:v>
                </c:pt>
                <c:pt idx="341">
                  <c:v>397.21965924904163</c:v>
                </c:pt>
                <c:pt idx="342">
                  <c:v>396.06183015709303</c:v>
                </c:pt>
                <c:pt idx="343">
                  <c:v>394.86457503758254</c:v>
                </c:pt>
                <c:pt idx="344">
                  <c:v>393.62814283601762</c:v>
                </c:pt>
                <c:pt idx="345">
                  <c:v>392.3527906440047</c:v>
                </c:pt>
                <c:pt idx="346">
                  <c:v>391.03878364579248</c:v>
                </c:pt>
                <c:pt idx="347">
                  <c:v>389.68639506313139</c:v>
                </c:pt>
                <c:pt idx="348">
                  <c:v>388.29590609846241</c:v>
                </c:pt>
                <c:pt idx="349">
                  <c:v>386.86760587644744</c:v>
                </c:pt>
                <c:pt idx="350">
                  <c:v>385.40179138385099</c:v>
                </c:pt>
                <c:pt idx="351">
                  <c:v>383.8987674077872</c:v>
                </c:pt>
                <c:pt idx="352">
                  <c:v>382.35884647234639</c:v>
                </c:pt>
                <c:pt idx="353">
                  <c:v>380.78234877361137</c:v>
                </c:pt>
                <c:pt idx="354">
                  <c:v>379.16960211307855</c:v>
                </c:pt>
                <c:pt idx="355">
                  <c:v>377.52094182949912</c:v>
                </c:pt>
                <c:pt idx="356">
                  <c:v>375.83671072915132</c:v>
                </c:pt>
                <c:pt idx="357">
                  <c:v>374.11725901456026</c:v>
                </c:pt>
                <c:pt idx="358">
                  <c:v>372.36294421168128</c:v>
                </c:pt>
                <c:pt idx="359">
                  <c:v>370.5741310955591</c:v>
                </c:pt>
                <c:pt idx="360">
                  <c:v>368.75119161447935</c:v>
                </c:pt>
                <c:pt idx="361">
                  <c:v>366.89450481263009</c:v>
                </c:pt>
                <c:pt idx="362">
                  <c:v>365.00445675128708</c:v>
                </c:pt>
                <c:pt idx="363">
                  <c:v>363.08144042853985</c:v>
                </c:pt>
                <c:pt idx="364">
                  <c:v>361.12585569757471</c:v>
                </c:pt>
                <c:pt idx="365">
                  <c:v>359.13810918353471</c:v>
                </c:pt>
                <c:pt idx="366">
                  <c:v>357.11861419896911</c:v>
                </c:pt>
                <c:pt idx="367">
                  <c:v>355.06779065789249</c:v>
                </c:pt>
                <c:pt idx="368">
                  <c:v>352.98606498847369</c:v>
                </c:pt>
                <c:pt idx="369">
                  <c:v>350.87387004436744</c:v>
                </c:pt>
                <c:pt idx="370">
                  <c:v>348.73164501471035</c:v>
                </c:pt>
                <c:pt idx="371">
                  <c:v>346.55983533280187</c:v>
                </c:pt>
                <c:pt idx="372">
                  <c:v>344.35889258348431</c:v>
                </c:pt>
                <c:pt idx="373">
                  <c:v>342.12927440924409</c:v>
                </c:pt>
                <c:pt idx="374">
                  <c:v>339.87144441505535</c:v>
                </c:pt>
                <c:pt idx="375">
                  <c:v>337.58587207198218</c:v>
                </c:pt>
                <c:pt idx="376">
                  <c:v>335.27303261955967</c:v>
                </c:pt>
                <c:pt idx="377">
                  <c:v>332.93340696698078</c:v>
                </c:pt>
                <c:pt idx="378">
                  <c:v>330.56748159309694</c:v>
                </c:pt>
                <c:pt idx="379">
                  <c:v>328.17574844526683</c:v>
                </c:pt>
                <c:pt idx="380">
                  <c:v>325.75870483706444</c:v>
                </c:pt>
                <c:pt idx="381">
                  <c:v>323.31685334487395</c:v>
                </c:pt>
                <c:pt idx="382">
                  <c:v>320.85070170338781</c:v>
                </c:pt>
                <c:pt idx="383">
                  <c:v>318.36076270003258</c:v>
                </c:pt>
                <c:pt idx="384">
                  <c:v>315.84755406834796</c:v>
                </c:pt>
                <c:pt idx="385">
                  <c:v>313.31159838033062</c:v>
                </c:pt>
                <c:pt idx="386">
                  <c:v>310.7534229377776</c:v>
                </c:pt>
                <c:pt idx="387">
                  <c:v>308.17355966264483</c:v>
                </c:pt>
                <c:pt idx="388">
                  <c:v>305.57254498644386</c:v>
                </c:pt>
                <c:pt idx="389">
                  <c:v>302.95091973870052</c:v>
                </c:pt>
                <c:pt idx="390">
                  <c:v>300.30922903450204</c:v>
                </c:pt>
                <c:pt idx="391">
                  <c:v>297.64802216115015</c:v>
                </c:pt>
                <c:pt idx="392">
                  <c:v>294.96785246394654</c:v>
                </c:pt>
                <c:pt idx="393">
                  <c:v>292.26927723113914</c:v>
                </c:pt>
                <c:pt idx="394">
                  <c:v>289.55285757804063</c:v>
                </c:pt>
                <c:pt idx="395">
                  <c:v>286.81915833035845</c:v>
                </c:pt>
                <c:pt idx="396">
                  <c:v>284.06874790674954</c:v>
                </c:pt>
                <c:pt idx="397">
                  <c:v>281.30219820062968</c:v>
                </c:pt>
                <c:pt idx="398">
                  <c:v>278.52008446125882</c:v>
                </c:pt>
                <c:pt idx="399">
                  <c:v>275.72298517412952</c:v>
                </c:pt>
                <c:pt idx="400">
                  <c:v>272.91148194068279</c:v>
                </c:pt>
                <c:pt idx="401">
                  <c:v>270.08615935737458</c:v>
                </c:pt>
                <c:pt idx="402">
                  <c:v>267.24760489412108</c:v>
                </c:pt>
                <c:pt idx="403">
                  <c:v>264.39640877214674</c:v>
                </c:pt>
                <c:pt idx="404">
                  <c:v>261.53316384125884</c:v>
                </c:pt>
                <c:pt idx="405">
                  <c:v>258.65846545657456</c:v>
                </c:pt>
                <c:pt idx="406">
                  <c:v>255.77291135473257</c:v>
                </c:pt>
                <c:pt idx="407">
                  <c:v>252.87710152960099</c:v>
                </c:pt>
                <c:pt idx="408">
                  <c:v>249.97163810752264</c:v>
                </c:pt>
                <c:pt idx="409">
                  <c:v>247.05712522211689</c:v>
                </c:pt>
                <c:pt idx="410">
                  <c:v>244.13416888865783</c:v>
                </c:pt>
                <c:pt idx="411">
                  <c:v>241.20337687806807</c:v>
                </c:pt>
                <c:pt idx="412">
                  <c:v>238.26535859054363</c:v>
                </c:pt>
                <c:pt idx="413">
                  <c:v>235.32072492884387</c:v>
                </c:pt>
                <c:pt idx="414">
                  <c:v>232.37008817126178</c:v>
                </c:pt>
                <c:pt idx="415">
                  <c:v>229.41406184431679</c:v>
                </c:pt>
                <c:pt idx="416">
                  <c:v>226.45326059518266</c:v>
                </c:pt>
                <c:pt idx="417">
                  <c:v>223.48830006388289</c:v>
                </c:pt>
                <c:pt idx="418">
                  <c:v>220.5197967552815</c:v>
                </c:pt>
                <c:pt idx="419">
                  <c:v>217.5483679108936</c:v>
                </c:pt>
                <c:pt idx="420">
                  <c:v>214.57463138054126</c:v>
                </c:pt>
                <c:pt idx="421">
                  <c:v>211.59920549388409</c:v>
                </c:pt>
                <c:pt idx="422">
                  <c:v>208.62270893185035</c:v>
                </c:pt>
                <c:pt idx="423">
                  <c:v>205.64576059799293</c:v>
                </c:pt>
                <c:pt idx="424">
                  <c:v>202.66897948980284</c:v>
                </c:pt>
                <c:pt idx="425">
                  <c:v>199.69298456999979</c:v>
                </c:pt>
                <c:pt idx="426">
                  <c:v>196.71839463783047</c:v>
                </c:pt>
                <c:pt idx="427">
                  <c:v>193.74582820040186</c:v>
                </c:pt>
                <c:pt idx="428">
                  <c:v>190.77590334407739</c:v>
                </c:pt>
                <c:pt idx="429">
                  <c:v>187.80923760595383</c:v>
                </c:pt>
                <c:pt idx="430">
                  <c:v>184.84644784545912</c:v>
                </c:pt>
                <c:pt idx="431">
                  <c:v>181.88815011608918</c:v>
                </c:pt>
                <c:pt idx="432">
                  <c:v>178.93495953731087</c:v>
                </c:pt>
                <c:pt idx="433">
                  <c:v>175.98749016665954</c:v>
                </c:pt>
                <c:pt idx="434">
                  <c:v>173.04635487205803</c:v>
                </c:pt>
                <c:pt idx="435">
                  <c:v>170.11216520438572</c:v>
                </c:pt>
                <c:pt idx="436">
                  <c:v>167.18553127031373</c:v>
                </c:pt>
                <c:pt idx="437">
                  <c:v>164.26706160544936</c:v>
                </c:pt>
                <c:pt idx="438">
                  <c:v>161.35736304780173</c:v>
                </c:pt>
                <c:pt idx="439">
                  <c:v>158.45704061160069</c:v>
                </c:pt>
                <c:pt idx="440">
                  <c:v>155.56669736149826</c:v>
                </c:pt>
                <c:pt idx="441">
                  <c:v>152.68693428717228</c:v>
                </c:pt>
                <c:pt idx="442">
                  <c:v>149.81835017836127</c:v>
                </c:pt>
                <c:pt idx="443">
                  <c:v>146.96154150036023</c:v>
                </c:pt>
                <c:pt idx="444">
                  <c:v>144.11710226999628</c:v>
                </c:pt>
                <c:pt idx="445">
                  <c:v>141.28562393211411</c:v>
                </c:pt>
                <c:pt idx="446">
                  <c:v>138.46769523659731</c:v>
                </c:pt>
                <c:pt idx="447">
                  <c:v>135.66390211595007</c:v>
                </c:pt>
                <c:pt idx="448">
                  <c:v>132.87482756346361</c:v>
                </c:pt>
                <c:pt idx="449">
                  <c:v>130.10105151199326</c:v>
                </c:pt>
                <c:pt idx="450">
                  <c:v>127.34315071337471</c:v>
                </c:pt>
                <c:pt idx="451">
                  <c:v>124.60169861849904</c:v>
                </c:pt>
                <c:pt idx="452">
                  <c:v>121.87726525807393</c:v>
                </c:pt>
                <c:pt idx="453">
                  <c:v>119.170417124099</c:v>
                </c:pt>
                <c:pt idx="454">
                  <c:v>116.48171705207412</c:v>
                </c:pt>
                <c:pt idx="455">
                  <c:v>113.81172410396778</c:v>
                </c:pt>
                <c:pt idx="456">
                  <c:v>111.16099345197328</c:v>
                </c:pt>
                <c:pt idx="457">
                  <c:v>108.53007626307068</c:v>
                </c:pt>
                <c:pt idx="458">
                  <c:v>105.91951958442149</c:v>
                </c:pt>
                <c:pt idx="459">
                  <c:v>103.32986622962308</c:v>
                </c:pt>
                <c:pt idx="460">
                  <c:v>100.76165466584027</c:v>
                </c:pt>
                <c:pt idx="461">
                  <c:v>98.215418901841133</c:v>
                </c:pt>
                <c:pt idx="462">
                  <c:v>95.691688376961153</c:v>
                </c:pt>
                <c:pt idx="463">
                  <c:v>93.190987851017326</c:v>
                </c:pt>
                <c:pt idx="464">
                  <c:v>90.713837295194111</c:v>
                </c:pt>
                <c:pt idx="465">
                  <c:v>88.260751783924874</c:v>
                </c:pt>
                <c:pt idx="466">
                  <c:v>85.832241387794113</c:v>
                </c:pt>
                <c:pt idx="467">
                  <c:v>83.428811067477483</c:v>
                </c:pt>
                <c:pt idx="468">
                  <c:v>81.050960568744372</c:v>
                </c:pt>
              </c:numCache>
            </c:numRef>
          </c:val>
          <c:smooth val="0"/>
        </c:ser>
        <c:ser>
          <c:idx val="6"/>
          <c:order val="6"/>
          <c:spPr>
            <a:ln w="12700">
              <a:solidFill>
                <a:srgbClr val="008080"/>
              </a:solidFill>
              <a:prstDash val="solid"/>
            </a:ln>
          </c:spPr>
          <c:marker>
            <c:symbol val="none"/>
          </c:marker>
          <c:val>
            <c:numRef>
              <c:f>Calculations!$J$24:$J$492</c:f>
              <c:numCache>
                <c:formatCode>General</c:formatCode>
                <c:ptCount val="469"/>
                <c:pt idx="0">
                  <c:v>12.825344738298952</c:v>
                </c:pt>
                <c:pt idx="1">
                  <c:v>19.517585979050722</c:v>
                </c:pt>
                <c:pt idx="2">
                  <c:v>27.517116082106384</c:v>
                </c:pt>
                <c:pt idx="3">
                  <c:v>36.760103377342062</c:v>
                </c:pt>
                <c:pt idx="4">
                  <c:v>47.17279411817654</c:v>
                </c:pt>
                <c:pt idx="5">
                  <c:v>58.672100994241845</c:v>
                </c:pt>
                <c:pt idx="6">
                  <c:v>71.166266120548357</c:v>
                </c:pt>
                <c:pt idx="7">
                  <c:v>84.555593212871543</c:v>
                </c:pt>
                <c:pt idx="8">
                  <c:v>98.73324310701976</c:v>
                </c:pt>
                <c:pt idx="9">
                  <c:v>113.58608627419332</c:v>
                </c:pt>
                <c:pt idx="10">
                  <c:v>128.99560552985349</c:v>
                </c:pt>
                <c:pt idx="11">
                  <c:v>144.83884173299759</c:v>
                </c:pt>
                <c:pt idx="12">
                  <c:v>160.98937492970515</c:v>
                </c:pt>
                <c:pt idx="13">
                  <c:v>177.31833311198858</c:v>
                </c:pt>
                <c:pt idx="14">
                  <c:v>193.69542054263195</c:v>
                </c:pt>
                <c:pt idx="15">
                  <c:v>209.98995744057365</c:v>
                </c:pt>
                <c:pt idx="16">
                  <c:v>226.071922730739</c:v>
                </c:pt>
                <c:pt idx="17">
                  <c:v>241.81299153777624</c:v>
                </c:pt>
                <c:pt idx="18">
                  <c:v>257.08755914509044</c:v>
                </c:pt>
                <c:pt idx="19">
                  <c:v>271.77374324856697</c:v>
                </c:pt>
                <c:pt idx="20">
                  <c:v>285.75435650757515</c:v>
                </c:pt>
                <c:pt idx="21">
                  <c:v>298.91784163285104</c:v>
                </c:pt>
                <c:pt idx="22">
                  <c:v>311.15916154979527</c:v>
                </c:pt>
                <c:pt idx="23">
                  <c:v>322.38063753418851</c:v>
                </c:pt>
                <c:pt idx="24">
                  <c:v>332.49272863248581</c:v>
                </c:pt>
                <c:pt idx="25">
                  <c:v>341.41474614735944</c:v>
                </c:pt>
                <c:pt idx="26">
                  <c:v>349.0754974873056</c:v>
                </c:pt>
                <c:pt idx="27">
                  <c:v>355.41385424276359</c:v>
                </c:pt>
                <c:pt idx="28">
                  <c:v>360.3792399558252</c:v>
                </c:pt>
                <c:pt idx="29">
                  <c:v>363.93203369141173</c:v>
                </c:pt>
                <c:pt idx="30">
                  <c:v>366.04388618965083</c:v>
                </c:pt>
                <c:pt idx="31">
                  <c:v>366.69794607673907</c:v>
                </c:pt>
                <c:pt idx="32">
                  <c:v>365.88899432925689</c:v>
                </c:pt>
                <c:pt idx="33">
                  <c:v>363.62348591898706</c:v>
                </c:pt>
                <c:pt idx="34">
                  <c:v>359.91949830593592</c:v>
                </c:pt>
                <c:pt idx="35">
                  <c:v>354.8065871905527</c:v>
                </c:pt>
                <c:pt idx="36">
                  <c:v>348.32555067616124</c:v>
                </c:pt>
                <c:pt idx="37">
                  <c:v>340.5281037234559</c:v>
                </c:pt>
                <c:pt idx="38">
                  <c:v>331.47646549472194</c:v>
                </c:pt>
                <c:pt idx="39">
                  <c:v>321.24286288054668</c:v>
                </c:pt>
                <c:pt idx="40">
                  <c:v>309.90895417058317</c:v>
                </c:pt>
                <c:pt idx="41">
                  <c:v>297.5651774671536</c:v>
                </c:pt>
                <c:pt idx="42">
                  <c:v>284.31002904097181</c:v>
                </c:pt>
                <c:pt idx="43">
                  <c:v>270.24927738729826</c:v>
                </c:pt>
                <c:pt idx="44">
                  <c:v>255.49511925390215</c:v>
                </c:pt>
                <c:pt idx="45">
                  <c:v>240.16528437525488</c:v>
                </c:pt>
                <c:pt idx="46">
                  <c:v>224.38209605665375</c:v>
                </c:pt>
                <c:pt idx="47">
                  <c:v>208.27149510427984</c:v>
                </c:pt>
                <c:pt idx="48">
                  <c:v>191.96203488967521</c:v>
                </c:pt>
                <c:pt idx="49">
                  <c:v>175.58385556743627</c:v>
                </c:pt>
                <c:pt idx="50">
                  <c:v>159.26764563129473</c:v>
                </c:pt>
                <c:pt idx="51">
                  <c:v>143.14359909476127</c:v>
                </c:pt>
                <c:pt idx="52">
                  <c:v>127.34037661744006</c:v>
                </c:pt>
                <c:pt idx="53">
                  <c:v>111.98407886662899</c:v>
                </c:pt>
                <c:pt idx="54">
                  <c:v>97.197240306194502</c:v>
                </c:pt>
                <c:pt idx="55">
                  <c:v>83.097851441703611</c:v>
                </c:pt>
                <c:pt idx="56">
                  <c:v>69.798417323747429</c:v>
                </c:pt>
                <c:pt idx="57">
                  <c:v>57.40505982205049</c:v>
                </c:pt>
                <c:pt idx="58">
                  <c:v>46.016670833709327</c:v>
                </c:pt>
                <c:pt idx="59">
                  <c:v>35.724123182475296</c:v>
                </c:pt>
                <c:pt idx="60">
                  <c:v>26.609545505648924</c:v>
                </c:pt>
                <c:pt idx="61">
                  <c:v>18.745666914576788</c:v>
                </c:pt>
                <c:pt idx="62">
                  <c:v>12.195236657983941</c:v>
                </c:pt>
                <c:pt idx="63">
                  <c:v>7.0105234188957297</c:v>
                </c:pt>
                <c:pt idx="64">
                  <c:v>3.2328982404735882</c:v>
                </c:pt>
                <c:pt idx="65">
                  <c:v>0.89250440877736992</c:v>
                </c:pt>
                <c:pt idx="66">
                  <c:v>8.0169266010443607E-3</c:v>
                </c:pt>
                <c:pt idx="67">
                  <c:v>0.58649349764260705</c:v>
                </c:pt>
                <c:pt idx="68">
                  <c:v>2.6233182100695274</c:v>
                </c:pt>
                <c:pt idx="69">
                  <c:v>6.1022383688525679</c:v>
                </c:pt>
                <c:pt idx="70">
                  <c:v>10.995494182965899</c:v>
                </c:pt>
                <c:pt idx="71">
                  <c:v>17.264040272626943</c:v>
                </c:pt>
                <c:pt idx="72">
                  <c:v>24.857857229070703</c:v>
                </c:pt>
                <c:pt idx="73">
                  <c:v>33.716350740793814</c:v>
                </c:pt>
                <c:pt idx="74">
                  <c:v>43.768835101467232</c:v>
                </c:pt>
                <c:pt idx="75">
                  <c:v>54.935097241401621</c:v>
                </c:pt>
                <c:pt idx="76">
                  <c:v>67.126036781919026</c:v>
                </c:pt>
                <c:pt idx="77">
                  <c:v>80.244377005358118</c:v>
                </c:pt>
                <c:pt idx="78">
                  <c:v>94.185441067589281</c:v>
                </c:pt>
                <c:pt idx="79">
                  <c:v>108.83798725929441</c:v>
                </c:pt>
                <c:pt idx="80">
                  <c:v>124.08509665112069</c:v>
                </c:pt>
                <c:pt idx="81">
                  <c:v>139.8051060397907</c:v>
                </c:pt>
                <c:pt idx="82">
                  <c:v>155.87257875081096</c:v>
                </c:pt>
                <c:pt idx="83">
                  <c:v>172.15930555131447</c:v>
                </c:pt>
                <c:pt idx="84">
                  <c:v>188.53532768633116</c:v>
                </c:pt>
                <c:pt idx="85">
                  <c:v>204.86997387524991</c:v>
                </c:pt>
                <c:pt idx="86">
                  <c:v>221.03290299381715</c:v>
                </c:pt>
                <c:pt idx="87">
                  <c:v>236.89514412168742</c:v>
                </c:pt>
                <c:pt idx="88">
                  <c:v>252.33012565652083</c:v>
                </c:pt>
                <c:pt idx="89">
                  <c:v>267.2146852829066</c:v>
                </c:pt>
                <c:pt idx="90">
                  <c:v>281.43005273711913</c:v>
                </c:pt>
                <c:pt idx="91">
                  <c:v>294.86279752582539</c:v>
                </c:pt>
                <c:pt idx="92">
                  <c:v>307.40573403647539</c:v>
                </c:pt>
                <c:pt idx="93">
                  <c:v>318.95877681712057</c:v>
                </c:pt>
                <c:pt idx="94">
                  <c:v>329.42973920101986</c:v>
                </c:pt>
                <c:pt idx="95">
                  <c:v>338.73506890345612</c:v>
                </c:pt>
                <c:pt idx="96">
                  <c:v>346.80051472113325</c:v>
                </c:pt>
                <c:pt idx="97">
                  <c:v>353.5617190142641</c:v>
                </c:pt>
                <c:pt idx="98">
                  <c:v>358.96473124368936</c:v>
                </c:pt>
                <c:pt idx="99">
                  <c:v>362.96643846529111</c:v>
                </c:pt>
                <c:pt idx="100">
                  <c:v>365.53490934660238</c:v>
                </c:pt>
                <c:pt idx="101">
                  <c:v>366.64964896055756</c:v>
                </c:pt>
                <c:pt idx="102">
                  <c:v>366.3017623232771</c:v>
                </c:pt>
                <c:pt idx="103">
                  <c:v>364.49402537094545</c:v>
                </c:pt>
                <c:pt idx="104">
                  <c:v>361.24086280942981</c:v>
                </c:pt>
                <c:pt idx="105">
                  <c:v>356.56823301338574</c:v>
                </c:pt>
                <c:pt idx="106">
                  <c:v>350.51342089329063</c:v>
                </c:pt>
                <c:pt idx="107">
                  <c:v>343.12474038320505</c:v>
                </c:pt>
                <c:pt idx="108">
                  <c:v>334.46114892324027</c:v>
                </c:pt>
                <c:pt idx="109">
                  <c:v>324.59177701294226</c:v>
                </c:pt>
                <c:pt idx="110">
                  <c:v>313.5953765894867</c:v>
                </c:pt>
                <c:pt idx="111">
                  <c:v>301.55969263230946</c:v>
                </c:pt>
                <c:pt idx="112">
                  <c:v>288.5807630084048</c:v>
                </c:pt>
                <c:pt idx="113">
                  <c:v>274.76215214513962</c:v>
                </c:pt>
                <c:pt idx="114">
                  <c:v>260.21412464541214</c:v>
                </c:pt>
                <c:pt idx="115">
                  <c:v>245.05276543925726</c:v>
                </c:pt>
                <c:pt idx="116">
                  <c:v>229.39905349256421</c:v>
                </c:pt>
                <c:pt idx="117">
                  <c:v>213.37789646419972</c:v>
                </c:pt>
                <c:pt idx="118">
                  <c:v>197.11713401440042</c:v>
                </c:pt>
                <c:pt idx="119">
                  <c:v>180.7465177174829</c:v>
                </c:pt>
                <c:pt idx="120">
                  <c:v>164.39667571856793</c:v>
                </c:pt>
                <c:pt idx="121">
                  <c:v>148.19807039576864</c:v>
                </c:pt>
                <c:pt idx="122">
                  <c:v>132.2799573451166</c:v>
                </c:pt>
                <c:pt idx="123">
                  <c:v>116.76935399490567</c:v>
                </c:pt>
                <c:pt idx="124">
                  <c:v>101.79002607933688</c:v>
                </c:pt>
                <c:pt idx="125">
                  <c:v>87.46150005882258</c:v>
                </c:pt>
                <c:pt idx="126">
                  <c:v>73.898109367268219</c:v>
                </c:pt>
                <c:pt idx="127">
                  <c:v>61.208082096727068</c:v>
                </c:pt>
                <c:pt idx="128">
                  <c:v>49.492677399195486</c:v>
                </c:pt>
                <c:pt idx="129">
                  <c:v>38.845377496551862</c:v>
                </c:pt>
                <c:pt idx="130">
                  <c:v>29.351141745950599</c:v>
                </c:pt>
                <c:pt idx="131">
                  <c:v>21.085728712795856</c:v>
                </c:pt>
                <c:pt idx="132">
                  <c:v>14.115091660763795</c:v>
                </c:pt>
                <c:pt idx="133">
                  <c:v>8.4948522825193038</c:v>
                </c:pt>
                <c:pt idx="134">
                  <c:v>4.2698568704554418</c:v>
                </c:pt>
                <c:pt idx="135">
                  <c:v>1.4738184689567504</c:v>
                </c:pt>
                <c:pt idx="136">
                  <c:v>0.129047863606786</c:v>
                </c:pt>
                <c:pt idx="137">
                  <c:v>0.24627555389315603</c:v>
                </c:pt>
                <c:pt idx="138">
                  <c:v>1.8245661299655751</c:v>
                </c:pt>
                <c:pt idx="139">
                  <c:v>4.8513257366712139</c:v>
                </c:pt>
                <c:pt idx="140">
                  <c:v>9.3024025653069486</c:v>
                </c:pt>
                <c:pt idx="141">
                  <c:v>15.142279571226425</c:v>
                </c:pt>
                <c:pt idx="142">
                  <c:v>22.324357879520278</c:v>
                </c:pt>
                <c:pt idx="143">
                  <c:v>30.791328617358431</c:v>
                </c:pt>
                <c:pt idx="144">
                  <c:v>40.475630205982014</c:v>
                </c:pt>
                <c:pt idx="145">
                  <c:v>51.299987463422099</c:v>
                </c:pt>
                <c:pt idx="146">
                  <c:v>63.178028216205234</c:v>
                </c:pt>
                <c:pt idx="147">
                  <c:v>76.014972499849137</c:v>
                </c:pt>
                <c:pt idx="148">
                  <c:v>89.708388848710214</c:v>
                </c:pt>
                <c:pt idx="149">
                  <c:v>104.14901164043387</c:v>
                </c:pt>
                <c:pt idx="150">
                  <c:v>119.22161297306262</c:v>
                </c:pt>
                <c:pt idx="151">
                  <c:v>134.80592211771938</c:v>
                </c:pt>
                <c:pt idx="152">
                  <c:v>150.77758521016148</c:v>
                </c:pt>
                <c:pt idx="153">
                  <c:v>167.00915752342266</c:v>
                </c:pt>
                <c:pt idx="154">
                  <c:v>183.37112040376459</c:v>
                </c:pt>
                <c:pt idx="155">
                  <c:v>199.73291475537624</c:v>
                </c:pt>
                <c:pt idx="156">
                  <c:v>215.96398282721194</c:v>
                </c:pt>
                <c:pt idx="157">
                  <c:v>231.93480998908987</c:v>
                </c:pt>
                <c:pt idx="158">
                  <c:v>247.51795818428928</c:v>
                </c:pt>
                <c:pt idx="159">
                  <c:v>262.58908281228315</c:v>
                </c:pt>
                <c:pt idx="160">
                  <c:v>277.02792492745004</c:v>
                </c:pt>
                <c:pt idx="161">
                  <c:v>290.7192708366108</c:v>
                </c:pt>
                <c:pt idx="162">
                  <c:v>303.55387143833536</c:v>
                </c:pt>
                <c:pt idx="163">
                  <c:v>315.42931396822087</c:v>
                </c:pt>
                <c:pt idx="164">
                  <c:v>326.25083919411441</c:v>
                </c:pt>
                <c:pt idx="165">
                  <c:v>335.93209754053441</c:v>
                </c:pt>
                <c:pt idx="166">
                  <c:v>344.39583810884085</c:v>
                </c:pt>
                <c:pt idx="167">
                  <c:v>351.57452509517952</c:v>
                </c:pt>
                <c:pt idx="168">
                  <c:v>357.41087668752732</c:v>
                </c:pt>
                <c:pt idx="169">
                  <c:v>361.8583221417565</c:v>
                </c:pt>
                <c:pt idx="170">
                  <c:v>364.88137338950935</c:v>
                </c:pt>
                <c:pt idx="171">
                  <c:v>366.45590821266461</c:v>
                </c:pt>
                <c:pt idx="172">
                  <c:v>366.56936272482687</c:v>
                </c:pt>
                <c:pt idx="173">
                  <c:v>365.22083162394699</c:v>
                </c:pt>
                <c:pt idx="174">
                  <c:v>362.42107541611426</c:v>
                </c:pt>
                <c:pt idx="175">
                  <c:v>358.19243455287744</c:v>
                </c:pt>
                <c:pt idx="176">
                  <c:v>352.56865116723486</c:v>
                </c:pt>
                <c:pt idx="177">
                  <c:v>345.59459983072929</c:v>
                </c:pt>
                <c:pt idx="178">
                  <c:v>337.32592948006049</c:v>
                </c:pt>
                <c:pt idx="179">
                  <c:v>327.82861937043504</c:v>
                </c:pt>
                <c:pt idx="180">
                  <c:v>317.17845259887946</c:v>
                </c:pt>
                <c:pt idx="181">
                  <c:v>305.4604113985223</c:v>
                </c:pt>
                <c:pt idx="182">
                  <c:v>292.76799902902451</c:v>
                </c:pt>
                <c:pt idx="183">
                  <c:v>279.20249367410668</c:v>
                </c:pt>
                <c:pt idx="184">
                  <c:v>264.87214029962479</c:v>
                </c:pt>
                <c:pt idx="185">
                  <c:v>249.89128692072291</c:v>
                </c:pt>
                <c:pt idx="186">
                  <c:v>234.37947217013658</c:v>
                </c:pt>
                <c:pt idx="187">
                  <c:v>218.46047144835023</c:v>
                </c:pt>
                <c:pt idx="188">
                  <c:v>202.26130926676393</c:v>
                </c:pt>
                <c:pt idx="189">
                  <c:v>185.91124566482148</c:v>
                </c:pt>
                <c:pt idx="190">
                  <c:v>169.54074478890459</c:v>
                </c:pt>
                <c:pt idx="191">
                  <c:v>153.2804338631399</c:v>
                </c:pt>
                <c:pt idx="192">
                  <c:v>137.26006085893937</c:v>
                </c:pt>
                <c:pt idx="193">
                  <c:v>121.60745918047638</c:v>
                </c:pt>
                <c:pt idx="194">
                  <c:v>106.44752762731284</c:v>
                </c:pt>
                <c:pt idx="195">
                  <c:v>91.901233773485075</c:v>
                </c:pt>
                <c:pt idx="196">
                  <c:v>78.084648715524636</c:v>
                </c:pt>
                <c:pt idx="197">
                  <c:v>65.108020891565459</c:v>
                </c:pt>
                <c:pt idx="198">
                  <c:v>53.074896361926193</c:v>
                </c:pt>
                <c:pt idx="199">
                  <c:v>42.081292570837718</c:v>
                </c:pt>
                <c:pt idx="200">
                  <c:v>32.214932182208827</c:v>
                </c:pt>
                <c:pt idx="201">
                  <c:v>23.554543102996689</c:v>
                </c:pt>
                <c:pt idx="202">
                  <c:v>16.169230279583076</c:v>
                </c:pt>
                <c:pt idx="203">
                  <c:v>10.117924279867594</c:v>
                </c:pt>
                <c:pt idx="204">
                  <c:v>5.4489110610771831</c:v>
                </c:pt>
                <c:pt idx="205">
                  <c:v>2.1994466754735527</c:v>
                </c:pt>
                <c:pt idx="206">
                  <c:v>0.39545998838599417</c:v>
                </c:pt>
                <c:pt idx="207">
                  <c:v>5.1345780712239275E-2</c:v>
                </c:pt>
                <c:pt idx="208">
                  <c:v>1.1698498868083789</c:v>
                </c:pt>
                <c:pt idx="209">
                  <c:v>3.7420472843026573</c:v>
                </c:pt>
                <c:pt idx="210">
                  <c:v>7.7474133106642853</c:v>
                </c:pt>
                <c:pt idx="211">
                  <c:v>13.153987438259151</c:v>
                </c:pt>
                <c:pt idx="212">
                  <c:v>19.918628301060693</c:v>
                </c:pt>
                <c:pt idx="213">
                  <c:v>27.987357938051929</c:v>
                </c:pt>
                <c:pt idx="214">
                  <c:v>37.295792506447469</c:v>
                </c:pt>
                <c:pt idx="215">
                  <c:v>47.769656027898577</c:v>
                </c:pt>
                <c:pt idx="216">
                  <c:v>59.325373068271318</c:v>
                </c:pt>
                <c:pt idx="217">
                  <c:v>71.870735621763302</c:v>
                </c:pt>
                <c:pt idx="218">
                  <c:v>85.305638877993019</c:v>
                </c:pt>
                <c:pt idx="219">
                  <c:v>99.522880001076132</c:v>
                </c:pt>
                <c:pt idx="220">
                  <c:v>114.40901354687297</c:v>
                </c:pt>
                <c:pt idx="221">
                  <c:v>129.84525669268393</c:v>
                </c:pt>
                <c:pt idx="222">
                  <c:v>145.70843705616443</c:v>
                </c:pt>
                <c:pt idx="223">
                  <c:v>161.87197554041208</c:v>
                </c:pt>
                <c:pt idx="224">
                  <c:v>178.20689636269159</c:v>
                </c:pt>
                <c:pt idx="225">
                  <c:v>194.582856207335</c:v>
                </c:pt>
                <c:pt idx="226">
                  <c:v>210.86918429076815</c:v>
                </c:pt>
                <c:pt idx="227">
                  <c:v>226.93592503955944</c:v>
                </c:pt>
                <c:pt idx="228">
                  <c:v>242.6548750614788</c:v>
                </c:pt>
                <c:pt idx="229">
                  <c:v>257.90060613517352</c:v>
                </c:pt>
                <c:pt idx="230">
                  <c:v>272.55146605555575</c:v>
                </c:pt>
                <c:pt idx="231">
                  <c:v>286.49054934875232</c:v>
                </c:pt>
                <c:pt idx="232">
                  <c:v>299.60663011084796</c:v>
                </c:pt>
                <c:pt idx="233">
                  <c:v>311.79504952692145</c:v>
                </c:pt>
                <c:pt idx="234">
                  <c:v>322.9585509884605</c:v>
                </c:pt>
                <c:pt idx="235">
                  <c:v>333.00805614542026</c:v>
                </c:pt>
                <c:pt idx="236">
                  <c:v>341.86337570045293</c:v>
                </c:pt>
                <c:pt idx="237">
                  <c:v>349.45384927358475</c:v>
                </c:pt>
                <c:pt idx="238">
                  <c:v>355.71890923159771</c:v>
                </c:pt>
                <c:pt idx="239">
                  <c:v>360.60856398306134</c:v>
                </c:pt>
                <c:pt idx="240">
                  <c:v>364.08379688261152</c:v>
                </c:pt>
                <c:pt idx="241">
                  <c:v>366.11687756143971</c:v>
                </c:pt>
                <c:pt idx="242">
                  <c:v>366.691583199761</c:v>
                </c:pt>
                <c:pt idx="243">
                  <c:v>365.8033279756271</c:v>
                </c:pt>
                <c:pt idx="244">
                  <c:v>363.45919965715956</c:v>
                </c:pt>
                <c:pt idx="245">
                  <c:v>359.67790304621883</c:v>
                </c:pt>
                <c:pt idx="246">
                  <c:v>354.48961072479403</c:v>
                </c:pt>
                <c:pt idx="247">
                  <c:v>347.93572229507424</c:v>
                </c:pt>
                <c:pt idx="248">
                  <c:v>340.06853403432694</c:v>
                </c:pt>
                <c:pt idx="249">
                  <c:v>330.95082160054557</c:v>
                </c:pt>
                <c:pt idx="250">
                  <c:v>320.65533911864316</c:v>
                </c:pt>
                <c:pt idx="251">
                  <c:v>309.26423864418734</c:v>
                </c:pt>
                <c:pt idx="252">
                  <c:v>296.86841463703826</c:v>
                </c:pt>
                <c:pt idx="253">
                  <c:v>283.5667786755925</c:v>
                </c:pt>
                <c:pt idx="254">
                  <c:v>269.46547019902397</c:v>
                </c:pt>
                <c:pt idx="255">
                  <c:v>254.67700957533106</c:v>
                </c:pt>
                <c:pt idx="256">
                  <c:v>239.31940025321734</c:v>
                </c:pt>
                <c:pt idx="257">
                  <c:v>223.51518716213388</c:v>
                </c:pt>
                <c:pt idx="258">
                  <c:v>207.390478873912</c:v>
                </c:pt>
                <c:pt idx="259">
                  <c:v>191.07394132855546</c:v>
                </c:pt>
                <c:pt idx="260">
                  <c:v>174.69577115370831</c:v>
                </c:pt>
                <c:pt idx="261">
                  <c:v>158.38665677011099</c:v>
                </c:pt>
                <c:pt idx="262">
                  <c:v>142.27673557282674</c:v>
                </c:pt>
                <c:pt idx="263">
                  <c:v>126.49455550934125</c:v>
                </c:pt>
                <c:pt idx="264">
                  <c:v>111.16604934053736</c:v>
                </c:pt>
                <c:pt idx="265">
                  <c:v>96.413529769367585</c:v>
                </c:pt>
                <c:pt idx="266">
                  <c:v>82.354713455515324</c:v>
                </c:pt>
                <c:pt idx="267">
                  <c:v>69.101781703847465</c:v>
                </c:pt>
                <c:pt idx="268">
                  <c:v>56.760485321829478</c:v>
                </c:pt>
                <c:pt idx="269">
                  <c:v>45.429300788630314</c:v>
                </c:pt>
                <c:pt idx="270">
                  <c:v>35.198644469202094</c:v>
                </c:pt>
                <c:pt idx="271">
                  <c:v>26.150151143452689</c:v>
                </c:pt>
                <c:pt idx="272">
                  <c:v>18.356022607443435</c:v>
                </c:pt>
                <c:pt idx="273">
                  <c:v>11.878451544394864</c:v>
                </c:pt>
                <c:pt idx="274">
                  <c:v>6.7691252626832181</c:v>
                </c:pt>
                <c:pt idx="275">
                  <c:v>3.0688132607130569</c:v>
                </c:pt>
                <c:pt idx="276">
                  <c:v>0.80704190966105216</c:v>
                </c:pt>
                <c:pt idx="277">
                  <c:v>1.858849940674645E-3</c:v>
                </c:pt>
                <c:pt idx="278">
                  <c:v>0.6596889813641269</c:v>
                </c:pt>
                <c:pt idx="279">
                  <c:v>2.7752831961206539</c:v>
                </c:pt>
                <c:pt idx="280">
                  <c:v>6.3317602636514891</c:v>
                </c:pt>
                <c:pt idx="281">
                  <c:v>11.30074153320399</c:v>
                </c:pt>
                <c:pt idx="282">
                  <c:v>17.642577379217556</c:v>
                </c:pt>
                <c:pt idx="283">
                  <c:v>25.306663582633149</c:v>
                </c:pt>
                <c:pt idx="284">
                  <c:v>34.231845123588641</c:v>
                </c:pt>
                <c:pt idx="285">
                  <c:v>44.346904163463876</c:v>
                </c:pt>
                <c:pt idx="286">
                  <c:v>55.57112832245663</c:v>
                </c:pt>
                <c:pt idx="287">
                  <c:v>67.814954718162625</c:v>
                </c:pt>
                <c:pt idx="288">
                  <c:v>80.980684626096206</c:v>
                </c:pt>
                <c:pt idx="289">
                  <c:v>94.96326305957777</c:v>
                </c:pt>
                <c:pt idx="290">
                  <c:v>109.65111704837778</c:v>
                </c:pt>
                <c:pt idx="291">
                  <c:v>124.92704592713508</c:v>
                </c:pt>
                <c:pt idx="292">
                  <c:v>140.66915652956811</c:v>
                </c:pt>
                <c:pt idx="293">
                  <c:v>156.75183582615162</c:v>
                </c:pt>
                <c:pt idx="294">
                  <c:v>173.04675324417221</c:v>
                </c:pt>
                <c:pt idx="295">
                  <c:v>189.42388467222156</c:v>
                </c:pt>
                <c:pt idx="296">
                  <c:v>205.75254997816458</c:v>
                </c:pt>
                <c:pt idx="297">
                  <c:v>221.90245576177085</c:v>
                </c:pt>
                <c:pt idx="298">
                  <c:v>237.74473502145082</c:v>
                </c:pt>
                <c:pt idx="299">
                  <c:v>253.1529754391442</c:v>
                </c:pt>
                <c:pt idx="300">
                  <c:v>268.0042280782427</c:v>
                </c:pt>
                <c:pt idx="301">
                  <c:v>282.17998844571139</c:v>
                </c:pt>
                <c:pt idx="302">
                  <c:v>295.56714209009232</c:v>
                </c:pt>
                <c:pt idx="303">
                  <c:v>308.05886719006276</c:v>
                </c:pt>
                <c:pt idx="304">
                  <c:v>319.55548693141191</c:v>
                </c:pt>
                <c:pt idx="305">
                  <c:v>329.96526487094684</c:v>
                </c:pt>
                <c:pt idx="306">
                  <c:v>339.20513694078613</c:v>
                </c:pt>
                <c:pt idx="307">
                  <c:v>347.20137425206428</c:v>
                </c:pt>
                <c:pt idx="308">
                  <c:v>353.89017140924921</c:v>
                </c:pt>
                <c:pt idx="309">
                  <c:v>359.21815564067123</c:v>
                </c:pt>
                <c:pt idx="310">
                  <c:v>363.14281268267854</c:v>
                </c:pt>
                <c:pt idx="311">
                  <c:v>365.63282601912283</c:v>
                </c:pt>
                <c:pt idx="312">
                  <c:v>366.66832676922638</c:v>
                </c:pt>
                <c:pt idx="313">
                  <c:v>366.24105222987498</c:v>
                </c:pt>
                <c:pt idx="314">
                  <c:v>364.35441180725843</c:v>
                </c:pt>
                <c:pt idx="315">
                  <c:v>361.02345981176052</c:v>
                </c:pt>
                <c:pt idx="316">
                  <c:v>356.2747753331829</c:v>
                </c:pt>
                <c:pt idx="317">
                  <c:v>350.14625015482432</c:v>
                </c:pt>
                <c:pt idx="318">
                  <c:v>342.68678639874599</c:v>
                </c:pt>
                <c:pt idx="319">
                  <c:v>333.95590631483554</c:v>
                </c:pt>
                <c:pt idx="320">
                  <c:v>324.02327732733204</c:v>
                </c:pt>
                <c:pt idx="321">
                  <c:v>312.96815612867073</c:v>
                </c:pt>
                <c:pt idx="322">
                  <c:v>300.8787562564516</c:v>
                </c:pt>
                <c:pt idx="323">
                  <c:v>287.85154419991807</c:v>
                </c:pt>
                <c:pt idx="324">
                  <c:v>273.99046965260283</c:v>
                </c:pt>
                <c:pt idx="325">
                  <c:v>259.40613605329372</c:v>
                </c:pt>
                <c:pt idx="326">
                  <c:v>244.21491803391112</c:v>
                </c:pt>
                <c:pt idx="327">
                  <c:v>228.53803281657832</c:v>
                </c:pt>
                <c:pt idx="328">
                  <c:v>212.50057296959511</c:v>
                </c:pt>
                <c:pt idx="329">
                  <c:v>196.23050824035803</c:v>
                </c:pt>
                <c:pt idx="330">
                  <c:v>179.85766443004428</c:v>
                </c:pt>
                <c:pt idx="331">
                  <c:v>163.51268745805496</c:v>
                </c:pt>
                <c:pt idx="332">
                  <c:v>147.32600088237763</c:v>
                </c:pt>
                <c:pt idx="333">
                  <c:v>131.42676519426581</c:v>
                </c:pt>
                <c:pt idx="334">
                  <c:v>115.94184719146654</c:v>
                </c:pt>
                <c:pt idx="335">
                  <c:v>100.9948076538152</c:v>
                </c:pt>
                <c:pt idx="336">
                  <c:v>86.704915398955478</c:v>
                </c:pt>
                <c:pt idx="337">
                  <c:v>73.186195585461391</c:v>
                </c:pt>
                <c:pt idx="338">
                  <c:v>60.546519857356472</c:v>
                </c:pt>
                <c:pt idx="339">
                  <c:v>48.886745590155101</c:v>
                </c:pt>
                <c:pt idx="340">
                  <c:v>38.299911106755019</c:v>
                </c:pt>
                <c:pt idx="341">
                  <c:v>28.870493284883679</c:v>
                </c:pt>
                <c:pt idx="342">
                  <c:v>20.673733479984122</c:v>
                </c:pt>
                <c:pt idx="343">
                  <c:v>13.775037142279245</c:v>
                </c:pt>
                <c:pt idx="344">
                  <c:v>8.2294519187226172</c:v>
                </c:pt>
                <c:pt idx="345">
                  <c:v>4.0812284042959561</c:v>
                </c:pt>
                <c:pt idx="346">
                  <c:v>1.363467047595833</c:v>
                </c:pt>
                <c:pt idx="347">
                  <c:v>9.7854028205460963E-2</c:v>
                </c:pt>
                <c:pt idx="348">
                  <c:v>0.29448821339815368</c:v>
                </c:pt>
                <c:pt idx="349">
                  <c:v>1.9518005749582699</c:v>
                </c:pt>
                <c:pt idx="350">
                  <c:v>5.0565667091276794</c:v>
                </c:pt>
                <c:pt idx="351">
                  <c:v>9.5840123597770912</c:v>
                </c:pt>
                <c:pt idx="352">
                  <c:v>15.498011102784915</c:v>
                </c:pt>
                <c:pt idx="353">
                  <c:v>22.751372614217928</c:v>
                </c:pt>
                <c:pt idx="354">
                  <c:v>31.286219222098254</c:v>
                </c:pt>
                <c:pt idx="355">
                  <c:v>41.034447737085486</c:v>
                </c:pt>
                <c:pt idx="356">
                  <c:v>51.918272876939255</c:v>
                </c:pt>
                <c:pt idx="357">
                  <c:v>63.850847948534408</c:v>
                </c:pt>
                <c:pt idx="358">
                  <c:v>76.736957834745141</c:v>
                </c:pt>
                <c:pt idx="359">
                  <c:v>90.47377875657024</c:v>
                </c:pt>
                <c:pt idx="360">
                  <c:v>104.95169874801464</c:v>
                </c:pt>
                <c:pt idx="361">
                  <c:v>120.05519229681963</c:v>
                </c:pt>
                <c:pt idx="362">
                  <c:v>135.66374217191458</c:v>
                </c:pt>
                <c:pt idx="363">
                  <c:v>151.65280108190197</c:v>
                </c:pt>
                <c:pt idx="364">
                  <c:v>167.89478549115324</c:v>
                </c:pt>
                <c:pt idx="365">
                  <c:v>184.26009366336481</c:v>
                </c:pt>
                <c:pt idx="366">
                  <c:v>200.61813980921315</c:v>
                </c:pt>
                <c:pt idx="367">
                  <c:v>216.83839608618729</c:v>
                </c:pt>
                <c:pt idx="368">
                  <c:v>232.79143413603884</c:v>
                </c:pt>
                <c:pt idx="369">
                  <c:v>248.34995784897959</c:v>
                </c:pt>
                <c:pt idx="370">
                  <c:v>263.38981911374486</c:v>
                </c:pt>
                <c:pt idx="371">
                  <c:v>277.7910084484547</c:v>
                </c:pt>
                <c:pt idx="372">
                  <c:v>291.43861260756296</c:v>
                </c:pt>
                <c:pt idx="373">
                  <c:v>304.22373152376002</c:v>
                </c:pt>
                <c:pt idx="374">
                  <c:v>316.04434726816055</c:v>
                </c:pt>
                <c:pt idx="375">
                  <c:v>326.80613809497083</c:v>
                </c:pt>
                <c:pt idx="376">
                  <c:v>336.42323107501318</c:v>
                </c:pt>
                <c:pt idx="377">
                  <c:v>344.81888731253298</c:v>
                </c:pt>
                <c:pt idx="378">
                  <c:v>351.92611427765451</c:v>
                </c:pt>
                <c:pt idx="379">
                  <c:v>357.68820036840998</c:v>
                </c:pt>
                <c:pt idx="380">
                  <c:v>362.05916743685418</c:v>
                </c:pt>
                <c:pt idx="381">
                  <c:v>365.0041376683605</c:v>
                </c:pt>
                <c:pt idx="382">
                  <c:v>366.49961188661189</c:v>
                </c:pt>
                <c:pt idx="383">
                  <c:v>366.53365706357465</c:v>
                </c:pt>
                <c:pt idx="384">
                  <c:v>365.10600153822884</c:v>
                </c:pt>
                <c:pt idx="385">
                  <c:v>362.22803718426854</c:v>
                </c:pt>
                <c:pt idx="386">
                  <c:v>357.92272850947154</c:v>
                </c:pt>
                <c:pt idx="387">
                  <c:v>352.22442941207578</c:v>
                </c:pt>
                <c:pt idx="388">
                  <c:v>345.17860905634041</c:v>
                </c:pt>
                <c:pt idx="389">
                  <c:v>336.84148905464838</c:v>
                </c:pt>
                <c:pt idx="390">
                  <c:v>327.27959485122904</c:v>
                </c:pt>
                <c:pt idx="391">
                  <c:v>316.5692248872009</c:v>
                </c:pt>
                <c:pt idx="392">
                  <c:v>304.79584178269909</c:v>
                </c:pt>
                <c:pt idx="393">
                  <c:v>292.05339039409569</c:v>
                </c:pt>
                <c:pt idx="394">
                  <c:v>278.44354818783211</c:v>
                </c:pt>
                <c:pt idx="395">
                  <c:v>264.07491391245446</c:v>
                </c:pt>
                <c:pt idx="396">
                  <c:v>249.06214104277831</c:v>
                </c:pt>
                <c:pt idx="397">
                  <c:v>233.52502291079784</c:v>
                </c:pt>
                <c:pt idx="398">
                  <c:v>217.58753682349479</c:v>
                </c:pt>
                <c:pt idx="399">
                  <c:v>201.37685479490415</c:v>
                </c:pt>
                <c:pt idx="400">
                  <c:v>185.02232878625267</c:v>
                </c:pt>
                <c:pt idx="401">
                  <c:v>168.65445855137196</c:v>
                </c:pt>
                <c:pt idx="402">
                  <c:v>152.40385032337872</c:v>
                </c:pt>
                <c:pt idx="403">
                  <c:v>136.4001746517126</c:v>
                </c:pt>
                <c:pt idx="404">
                  <c:v>120.77113170539397</c:v>
                </c:pt>
                <c:pt idx="405">
                  <c:v>105.6414322987882</c:v>
                </c:pt>
                <c:pt idx="406">
                  <c:v>91.131802770714472</c:v>
                </c:pt>
                <c:pt idx="407">
                  <c:v>77.358021657376113</c:v>
                </c:pt>
                <c:pt idx="408">
                  <c:v>64.42999584593413</c:v>
                </c:pt>
                <c:pt idx="409">
                  <c:v>52.45088358047721</c:v>
                </c:pt>
                <c:pt idx="410">
                  <c:v>41.516271318290563</c:v>
                </c:pt>
                <c:pt idx="411">
                  <c:v>31.713411004658553</c:v>
                </c:pt>
                <c:pt idx="412">
                  <c:v>23.12052385229552</c:v>
                </c:pt>
                <c:pt idx="413">
                  <c:v>15.806176180856028</c:v>
                </c:pt>
                <c:pt idx="414">
                  <c:v>9.8287322969573836</c:v>
                </c:pt>
                <c:pt idx="415">
                  <c:v>5.2358887804315088</c:v>
                </c:pt>
                <c:pt idx="416">
                  <c:v>2.0642938929271963</c:v>
                </c:pt>
                <c:pt idx="417">
                  <c:v>0.33925514576247906</c:v>
                </c:pt>
                <c:pt idx="418">
                  <c:v>7.4537360475801506E-2</c:v>
                </c:pt>
                <c:pt idx="419">
                  <c:v>1.2722528334306844</c:v>
                </c:pt>
                <c:pt idx="420">
                  <c:v>3.9228444809003236</c:v>
                </c:pt>
                <c:pt idx="421">
                  <c:v>8.0051620991229697</c:v>
                </c:pt>
                <c:pt idx="422">
                  <c:v>13.486631130819774</c:v>
                </c:pt>
                <c:pt idx="423">
                  <c:v>20.323512591510593</c:v>
                </c:pt>
                <c:pt idx="424">
                  <c:v>28.461252081567835</c:v>
                </c:pt>
                <c:pt idx="425">
                  <c:v>37.834915099090551</c:v>
                </c:pt>
                <c:pt idx="426">
                  <c:v>48.369705180051596</c:v>
                </c:pt>
                <c:pt idx="427">
                  <c:v>59.981560731258114</c:v>
                </c:pt>
                <c:pt idx="428">
                  <c:v>72.577825793728522</c:v>
                </c:pt>
                <c:pt idx="429">
                  <c:v>86.057989384206479</c:v>
                </c:pt>
                <c:pt idx="430">
                  <c:v>100.31448751525173</c:v>
                </c:pt>
                <c:pt idx="431">
                  <c:v>115.23356149428211</c:v>
                </c:pt>
                <c:pt idx="432">
                  <c:v>130.69616565279671</c:v>
                </c:pt>
                <c:pt idx="433">
                  <c:v>146.57891726266297</c:v>
                </c:pt>
                <c:pt idx="434">
                  <c:v>162.75508105964039</c:v>
                </c:pt>
                <c:pt idx="435">
                  <c:v>179.09558051822339</c:v>
                </c:pt>
                <c:pt idx="436">
                  <c:v>195.47002780842038</c:v>
                </c:pt>
                <c:pt idx="437">
                  <c:v>211.74776421597886</c:v>
                </c:pt>
                <c:pt idx="438">
                  <c:v>227.79890272411842</c:v>
                </c:pt>
                <c:pt idx="439">
                  <c:v>243.49536443755949</c:v>
                </c:pt>
                <c:pt idx="440">
                  <c:v>258.71190057877175</c:v>
                </c:pt>
                <c:pt idx="441">
                  <c:v>273.32709190151547</c:v>
                </c:pt>
                <c:pt idx="442">
                  <c:v>287.22431754690484</c:v>
                </c:pt>
                <c:pt idx="443">
                  <c:v>300.29268561108739</c:v>
                </c:pt>
                <c:pt idx="444">
                  <c:v>312.42791799915324</c:v>
                </c:pt>
                <c:pt idx="445">
                  <c:v>323.5331825046236</c:v>
                </c:pt>
                <c:pt idx="446">
                  <c:v>333.51986547501895</c:v>
                </c:pt>
                <c:pt idx="447">
                  <c:v>342.30827889807085</c:v>
                </c:pt>
                <c:pt idx="448">
                  <c:v>349.82829626643201</c:v>
                </c:pt>
                <c:pt idx="449">
                  <c:v>356.01991214706055</c:v>
                </c:pt>
                <c:pt idx="450">
                  <c:v>360.83372099021233</c:v>
                </c:pt>
                <c:pt idx="451">
                  <c:v>364.23131135744546</c:v>
                </c:pt>
                <c:pt idx="452">
                  <c:v>366.18557242290643</c:v>
                </c:pt>
                <c:pt idx="453">
                  <c:v>366.68091030219716</c:v>
                </c:pt>
                <c:pt idx="454">
                  <c:v>365.71337248264444</c:v>
                </c:pt>
                <c:pt idx="455">
                  <c:v>363.29067936208867</c:v>
                </c:pt>
                <c:pt idx="456">
                  <c:v>359.43216264452826</c:v>
                </c:pt>
                <c:pt idx="457">
                  <c:v>354.16861108419187</c:v>
                </c:pt>
                <c:pt idx="458">
                  <c:v>347.54202480890575</c:v>
                </c:pt>
                <c:pt idx="459">
                  <c:v>339.60528018312164</c:v>
                </c:pt>
                <c:pt idx="460">
                  <c:v>330.42170788480223</c:v>
                </c:pt>
                <c:pt idx="461">
                  <c:v>320.06458756287128</c:v>
                </c:pt>
                <c:pt idx="462">
                  <c:v>308.61656310757047</c:v>
                </c:pt>
                <c:pt idx="463">
                  <c:v>296.16898319953123</c:v>
                </c:pt>
                <c:pt idx="464">
                  <c:v>282.82117239961229</c:v>
                </c:pt>
                <c:pt idx="465">
                  <c:v>268.67963859576145</c:v>
                </c:pt>
                <c:pt idx="466">
                  <c:v>253.85722313105214</c:v>
                </c:pt>
                <c:pt idx="467">
                  <c:v>238.4722003943825</c:v>
                </c:pt>
                <c:pt idx="468">
                  <c:v>222.64733405855765</c:v>
                </c:pt>
              </c:numCache>
            </c:numRef>
          </c:val>
          <c:smooth val="0"/>
        </c:ser>
        <c:ser>
          <c:idx val="7"/>
          <c:order val="7"/>
          <c:spPr>
            <a:ln w="12700">
              <a:solidFill>
                <a:srgbClr val="0000FF"/>
              </a:solidFill>
              <a:prstDash val="solid"/>
            </a:ln>
          </c:spPr>
          <c:marker>
            <c:symbol val="none"/>
          </c:marker>
          <c:val>
            <c:numRef>
              <c:f>Calculations!$K$24:$K$492</c:f>
              <c:numCache>
                <c:formatCode>General</c:formatCode>
                <c:ptCount val="469"/>
                <c:pt idx="0">
                  <c:v>259.39330432709716</c:v>
                </c:pt>
                <c:pt idx="1">
                  <c:v>394.2615151127589</c:v>
                </c:pt>
                <c:pt idx="2">
                  <c:v>505.78209912320278</c:v>
                </c:pt>
                <c:pt idx="3">
                  <c:v>569.21913107328783</c:v>
                </c:pt>
                <c:pt idx="4">
                  <c:v>570.50190198536438</c:v>
                </c:pt>
                <c:pt idx="5">
                  <c:v>509.34588568230845</c:v>
                </c:pt>
                <c:pt idx="6">
                  <c:v>399.31584837685494</c:v>
                </c:pt>
                <c:pt idx="7">
                  <c:v>264.81710327696095</c:v>
                </c:pt>
                <c:pt idx="8">
                  <c:v>135.68226773535383</c:v>
                </c:pt>
                <c:pt idx="9">
                  <c:v>40.554212232045217</c:v>
                </c:pt>
                <c:pt idx="10">
                  <c:v>0.53290225170542271</c:v>
                </c:pt>
                <c:pt idx="11">
                  <c:v>24.495301112554841</c:v>
                </c:pt>
                <c:pt idx="12">
                  <c:v>107.12640698659675</c:v>
                </c:pt>
                <c:pt idx="13">
                  <c:v>230.09815174842072</c:v>
                </c:pt>
                <c:pt idx="14">
                  <c:v>366.13467491358858</c:v>
                </c:pt>
                <c:pt idx="15">
                  <c:v>485.06227085705552</c:v>
                </c:pt>
                <c:pt idx="16">
                  <c:v>560.50209522732678</c:v>
                </c:pt>
                <c:pt idx="17">
                  <c:v>575.7211486798841</c:v>
                </c:pt>
                <c:pt idx="18">
                  <c:v>527.34375512359543</c:v>
                </c:pt>
                <c:pt idx="19">
                  <c:v>426.10030664810608</c:v>
                </c:pt>
                <c:pt idx="20">
                  <c:v>294.44719907775288</c:v>
                </c:pt>
                <c:pt idx="21">
                  <c:v>161.58587052652791</c:v>
                </c:pt>
                <c:pt idx="22">
                  <c:v>56.985749669767642</c:v>
                </c:pt>
                <c:pt idx="23">
                  <c:v>3.8477621239260884</c:v>
                </c:pt>
                <c:pt idx="24">
                  <c:v>13.958227889027569</c:v>
                </c:pt>
                <c:pt idx="25">
                  <c:v>85.074585845233059</c:v>
                </c:pt>
                <c:pt idx="26">
                  <c:v>201.42280707612844</c:v>
                </c:pt>
                <c:pt idx="27">
                  <c:v>337.19616780095333</c:v>
                </c:pt>
                <c:pt idx="28">
                  <c:v>462.2793333807922</c:v>
                </c:pt>
                <c:pt idx="29">
                  <c:v>548.92811770268122</c:v>
                </c:pt>
                <c:pt idx="30">
                  <c:v>577.92330779304268</c:v>
                </c:pt>
                <c:pt idx="31">
                  <c:v>542.83359895536842</c:v>
                </c:pt>
                <c:pt idx="32">
                  <c:v>451.44209619926562</c:v>
                </c:pt>
                <c:pt idx="33">
                  <c:v>324.01997550476921</c:v>
                </c:pt>
                <c:pt idx="34">
                  <c:v>188.83021706644195</c:v>
                </c:pt>
                <c:pt idx="35">
                  <c:v>75.858709083487639</c:v>
                </c:pt>
                <c:pt idx="36">
                  <c:v>10.163200361762392</c:v>
                </c:pt>
                <c:pt idx="37">
                  <c:v>6.3153433879300565</c:v>
                </c:pt>
                <c:pt idx="38">
                  <c:v>65.168615602565382</c:v>
                </c:pt>
                <c:pt idx="39">
                  <c:v>173.66901305469361</c:v>
                </c:pt>
                <c:pt idx="40">
                  <c:v>307.75050570511939</c:v>
                </c:pt>
                <c:pt idx="41">
                  <c:v>437.67302526285465</c:v>
                </c:pt>
                <c:pt idx="42">
                  <c:v>534.6189882732042</c:v>
                </c:pt>
                <c:pt idx="43">
                  <c:v>577.0852066117593</c:v>
                </c:pt>
                <c:pt idx="44">
                  <c:v>555.65242182246311</c:v>
                </c:pt>
                <c:pt idx="45">
                  <c:v>475.07455236713764</c:v>
                </c:pt>
                <c:pt idx="46">
                  <c:v>353.22424638665404</c:v>
                </c:pt>
                <c:pt idx="47">
                  <c:v>217.12862260935674</c:v>
                </c:pt>
                <c:pt idx="48">
                  <c:v>96.974495525700405</c:v>
                </c:pt>
                <c:pt idx="49">
                  <c:v>19.412761350182052</c:v>
                </c:pt>
                <c:pt idx="50">
                  <c:v>1.6470715752670912</c:v>
                </c:pt>
                <c:pt idx="51">
                  <c:v>47.617961294191048</c:v>
                </c:pt>
                <c:pt idx="52">
                  <c:v>147.12881520522393</c:v>
                </c:pt>
                <c:pt idx="53">
                  <c:v>278.10753720839125</c:v>
                </c:pt>
                <c:pt idx="54">
                  <c:v>411.50227189813648</c:v>
                </c:pt>
                <c:pt idx="55">
                  <c:v>517.7252779619962</c:v>
                </c:pt>
                <c:pt idx="56">
                  <c:v>573.21566424365028</c:v>
                </c:pt>
                <c:pt idx="57">
                  <c:v>565.66533478676718</c:v>
                </c:pt>
                <c:pt idx="58">
                  <c:v>496.74899733235299</c:v>
                </c:pt>
                <c:pt idx="59">
                  <c:v>381.75270323428327</c:v>
                </c:pt>
                <c:pt idx="60">
                  <c:v>246.18331083731002</c:v>
                </c:pt>
                <c:pt idx="61">
                  <c:v>120.1109133985579</c:v>
                </c:pt>
                <c:pt idx="62">
                  <c:v>31.499114509561537</c:v>
                </c:pt>
                <c:pt idx="63">
                  <c:v>2.5353880012062291E-3</c:v>
                </c:pt>
                <c:pt idx="64">
                  <c:v>32.607303615629974</c:v>
                </c:pt>
                <c:pt idx="65">
                  <c:v>122.08148871096492</c:v>
                </c:pt>
                <c:pt idx="66">
                  <c:v>248.57918709390853</c:v>
                </c:pt>
                <c:pt idx="67">
                  <c:v>384.04246090745022</c:v>
                </c:pt>
                <c:pt idx="68">
                  <c:v>498.42475462405673</c:v>
                </c:pt>
                <c:pt idx="69">
                  <c:v>566.35539881599061</c:v>
                </c:pt>
                <c:pt idx="70">
                  <c:v>572.76697472631747</c:v>
                </c:pt>
                <c:pt idx="71">
                  <c:v>516.23735688748263</c:v>
                </c:pt>
                <c:pt idx="72">
                  <c:v>409.30514896325502</c:v>
                </c:pt>
                <c:pt idx="73">
                  <c:v>275.68854727819405</c:v>
                </c:pt>
                <c:pt idx="74">
                  <c:v>145.02450455688685</c:v>
                </c:pt>
                <c:pt idx="75">
                  <c:v>46.295078478537789</c:v>
                </c:pt>
                <c:pt idx="76">
                  <c:v>1.3990398269333468</c:v>
                </c:pt>
                <c:pt idx="77">
                  <c:v>20.294595578295514</c:v>
                </c:pt>
                <c:pt idx="78">
                  <c:v>98.790599681565709</c:v>
                </c:pt>
                <c:pt idx="79">
                  <c:v>219.47617404720111</c:v>
                </c:pt>
                <c:pt idx="80">
                  <c:v>355.58254430953502</c:v>
                </c:pt>
                <c:pt idx="81">
                  <c:v>476.92051234415914</c:v>
                </c:pt>
                <c:pt idx="82">
                  <c:v>556.57659901008833</c:v>
                </c:pt>
                <c:pt idx="83">
                  <c:v>576.88261304237676</c:v>
                </c:pt>
                <c:pt idx="84">
                  <c:v>533.33456039903888</c:v>
                </c:pt>
                <c:pt idx="85">
                  <c:v>435.5916567850249</c:v>
                </c:pt>
                <c:pt idx="86">
                  <c:v>305.33385646530468</c:v>
                </c:pt>
                <c:pt idx="87">
                  <c:v>171.45311015109462</c:v>
                </c:pt>
                <c:pt idx="88">
                  <c:v>63.644959408396801</c:v>
                </c:pt>
                <c:pt idx="89">
                  <c:v>5.8218898609529788</c:v>
                </c:pt>
                <c:pt idx="90">
                  <c:v>10.809400413512662</c:v>
                </c:pt>
                <c:pt idx="91">
                  <c:v>77.50123171959109</c:v>
                </c:pt>
                <c:pt idx="92">
                  <c:v>191.10474104910926</c:v>
                </c:pt>
                <c:pt idx="93">
                  <c:v>326.42199795864485</c:v>
                </c:pt>
                <c:pt idx="94">
                  <c:v>453.43883433380699</c:v>
                </c:pt>
                <c:pt idx="95">
                  <c:v>543.9821644397008</c:v>
                </c:pt>
                <c:pt idx="96">
                  <c:v>577.96894200787392</c:v>
                </c:pt>
                <c:pt idx="97">
                  <c:v>547.86069870918948</c:v>
                </c:pt>
                <c:pt idx="98">
                  <c:v>460.33562102654571</c:v>
                </c:pt>
                <c:pt idx="99">
                  <c:v>334.80728898505367</c:v>
                </c:pt>
                <c:pt idx="100">
                  <c:v>199.11862925246118</c:v>
                </c:pt>
                <c:pt idx="101">
                  <c:v>83.366189286516175</c:v>
                </c:pt>
                <c:pt idx="102">
                  <c:v>13.224545058796252</c:v>
                </c:pt>
                <c:pt idx="103">
                  <c:v>4.2515282143652371</c:v>
                </c:pt>
                <c:pt idx="104">
                  <c:v>58.43740697335204</c:v>
                </c:pt>
                <c:pt idx="105">
                  <c:v>163.76343286537212</c:v>
                </c:pt>
                <c:pt idx="106">
                  <c:v>296.8676702427266</c:v>
                </c:pt>
                <c:pt idx="107">
                  <c:v>428.22681181539616</c:v>
                </c:pt>
                <c:pt idx="108">
                  <c:v>528.70462286677412</c:v>
                </c:pt>
                <c:pt idx="109">
                  <c:v>576.01453048267035</c:v>
                </c:pt>
                <c:pt idx="110">
                  <c:v>559.66291727022599</c:v>
                </c:pt>
                <c:pt idx="111">
                  <c:v>483.27666777550223</c:v>
                </c:pt>
                <c:pt idx="112">
                  <c:v>363.79870403463065</c:v>
                </c:pt>
                <c:pt idx="113">
                  <c:v>227.72994523252768</c:v>
                </c:pt>
                <c:pt idx="114">
                  <c:v>105.25124704921461</c:v>
                </c:pt>
                <c:pt idx="115">
                  <c:v>23.529109321171916</c:v>
                </c:pt>
                <c:pt idx="116">
                  <c:v>0.689985661605931</c:v>
                </c:pt>
                <c:pt idx="117">
                  <c:v>41.799728813614223</c:v>
                </c:pt>
                <c:pt idx="118">
                  <c:v>137.7399545423703</c:v>
                </c:pt>
                <c:pt idx="119">
                  <c:v>267.23055320243009</c:v>
                </c:pt>
                <c:pt idx="120">
                  <c:v>401.5497439494244</c:v>
                </c:pt>
                <c:pt idx="121">
                  <c:v>510.90473564834258</c:v>
                </c:pt>
                <c:pt idx="122">
                  <c:v>571.03994420029721</c:v>
                </c:pt>
                <c:pt idx="123">
                  <c:v>568.61702459081175</c:v>
                </c:pt>
                <c:pt idx="124">
                  <c:v>504.17339472316974</c:v>
                </c:pt>
                <c:pt idx="125">
                  <c:v>392.00303294813079</c:v>
                </c:pt>
                <c:pt idx="126">
                  <c:v>256.98598910308573</c:v>
                </c:pt>
                <c:pt idx="127">
                  <c:v>129.06984226867363</c:v>
                </c:pt>
                <c:pt idx="128">
                  <c:v>36.627150559932744</c:v>
                </c:pt>
                <c:pt idx="129">
                  <c:v>0.16224988538675689</c:v>
                </c:pt>
                <c:pt idx="130">
                  <c:v>27.763270939645679</c:v>
                </c:pt>
                <c:pt idx="131">
                  <c:v>113.30814396626116</c:v>
                </c:pt>
                <c:pt idx="132">
                  <c:v>237.82251004764376</c:v>
                </c:pt>
                <c:pt idx="133">
                  <c:v>373.68834616457764</c:v>
                </c:pt>
                <c:pt idx="134">
                  <c:v>490.76980608911111</c:v>
                </c:pt>
                <c:pt idx="135">
                  <c:v>563.09752936041627</c:v>
                </c:pt>
                <c:pt idx="136">
                  <c:v>574.62879906879039</c:v>
                </c:pt>
                <c:pt idx="137">
                  <c:v>522.80591137436068</c:v>
                </c:pt>
                <c:pt idx="138">
                  <c:v>419.12348935002461</c:v>
                </c:pt>
                <c:pt idx="139">
                  <c:v>286.57890758213131</c:v>
                </c:pt>
                <c:pt idx="140">
                  <c:v>154.57133843561394</c:v>
                </c:pt>
                <c:pt idx="141">
                  <c:v>52.380841699037916</c:v>
                </c:pt>
                <c:pt idx="142">
                  <c:v>2.6738741037536329</c:v>
                </c:pt>
                <c:pt idx="143">
                  <c:v>16.475735126963059</c:v>
                </c:pt>
                <c:pt idx="144">
                  <c:v>90.725090342419207</c:v>
                </c:pt>
                <c:pt idx="145">
                  <c:v>208.95299350691832</c:v>
                </c:pt>
                <c:pt idx="146">
                  <c:v>344.93579626669526</c:v>
                </c:pt>
                <c:pt idx="147">
                  <c:v>468.51170850042956</c:v>
                </c:pt>
                <c:pt idx="148">
                  <c:v>552.27086180417973</c:v>
                </c:pt>
                <c:pt idx="149">
                  <c:v>577.63498045913911</c:v>
                </c:pt>
                <c:pt idx="150">
                  <c:v>538.97815289445555</c:v>
                </c:pt>
                <c:pt idx="151">
                  <c:v>444.87469215632944</c:v>
                </c:pt>
                <c:pt idx="152">
                  <c:v>316.19730254904988</c:v>
                </c:pt>
                <c:pt idx="153">
                  <c:v>181.48739033816105</c:v>
                </c:pt>
                <c:pt idx="154">
                  <c:v>70.624410990866892</c:v>
                </c:pt>
                <c:pt idx="155">
                  <c:v>8.1984291876585758</c:v>
                </c:pt>
                <c:pt idx="156">
                  <c:v>8.0558970022734684</c:v>
                </c:pt>
                <c:pt idx="157">
                  <c:v>70.228428916645129</c:v>
                </c:pt>
                <c:pt idx="158">
                  <c:v>180.92578954177259</c:v>
                </c:pt>
                <c:pt idx="159">
                  <c:v>315.59464940954848</c:v>
                </c:pt>
                <c:pt idx="160">
                  <c:v>444.36465870533004</c:v>
                </c:pt>
                <c:pt idx="161">
                  <c:v>538.67386756872872</c:v>
                </c:pt>
                <c:pt idx="162">
                  <c:v>577.60393554407187</c:v>
                </c:pt>
                <c:pt idx="163">
                  <c:v>552.51994324559428</c:v>
                </c:pt>
                <c:pt idx="164">
                  <c:v>468.9856685610639</c:v>
                </c:pt>
                <c:pt idx="165">
                  <c:v>345.5295078011705</c:v>
                </c:pt>
                <c:pt idx="166">
                  <c:v>209.53476778452034</c:v>
                </c:pt>
                <c:pt idx="167">
                  <c:v>91.165886386606871</c:v>
                </c:pt>
                <c:pt idx="168">
                  <c:v>16.677781767407794</c:v>
                </c:pt>
                <c:pt idx="169">
                  <c:v>2.5923562003080747</c:v>
                </c:pt>
                <c:pt idx="170">
                  <c:v>52.033840404942396</c:v>
                </c:pt>
                <c:pt idx="171">
                  <c:v>154.03582069074452</c:v>
                </c:pt>
                <c:pt idx="172">
                  <c:v>285.97365439040306</c:v>
                </c:pt>
                <c:pt idx="173">
                  <c:v>418.58274945001824</c:v>
                </c:pt>
                <c:pt idx="174">
                  <c:v>522.4496240748947</c:v>
                </c:pt>
                <c:pt idx="175">
                  <c:v>574.53599100066867</c:v>
                </c:pt>
                <c:pt idx="176">
                  <c:v>563.28878590219483</c:v>
                </c:pt>
                <c:pt idx="177">
                  <c:v>491.20270540836145</c:v>
                </c:pt>
                <c:pt idx="178">
                  <c:v>374.26686863127117</c:v>
                </c:pt>
                <c:pt idx="179">
                  <c:v>238.41833595614236</c:v>
                </c:pt>
                <c:pt idx="180">
                  <c:v>113.78911560518381</c:v>
                </c:pt>
                <c:pt idx="181">
                  <c:v>28.022705954072478</c:v>
                </c:pt>
                <c:pt idx="182">
                  <c:v>0.14260405430371748</c:v>
                </c:pt>
                <c:pt idx="183">
                  <c:v>36.332781444897677</c:v>
                </c:pt>
                <c:pt idx="184">
                  <c:v>128.56604268087821</c:v>
                </c:pt>
                <c:pt idx="185">
                  <c:v>256.38450477156266</c:v>
                </c:pt>
                <c:pt idx="186">
                  <c:v>391.43727665597083</c:v>
                </c:pt>
                <c:pt idx="187">
                  <c:v>503.76885456296714</c:v>
                </c:pt>
                <c:pt idx="188">
                  <c:v>568.46342996334397</c:v>
                </c:pt>
                <c:pt idx="189">
                  <c:v>571.17136330259677</c:v>
                </c:pt>
                <c:pt idx="190">
                  <c:v>511.2920189460462</c:v>
                </c:pt>
                <c:pt idx="191">
                  <c:v>402.10698971595633</c:v>
                </c:pt>
                <c:pt idx="192">
                  <c:v>267.83416103011899</c:v>
                </c:pt>
                <c:pt idx="193">
                  <c:v>138.25604064411712</c:v>
                </c:pt>
                <c:pt idx="194">
                  <c:v>42.113822238905328</c:v>
                </c:pt>
                <c:pt idx="195">
                  <c:v>0.7324186305467606</c:v>
                </c:pt>
                <c:pt idx="196">
                  <c:v>23.290469950219517</c:v>
                </c:pt>
                <c:pt idx="197">
                  <c:v>104.78446696262782</c:v>
                </c:pt>
                <c:pt idx="198">
                  <c:v>227.13855901496515</c:v>
                </c:pt>
                <c:pt idx="199">
                  <c:v>363.21388464776652</c:v>
                </c:pt>
                <c:pt idx="200">
                  <c:v>482.82813161911281</c:v>
                </c:pt>
                <c:pt idx="201">
                  <c:v>559.45015231732441</c:v>
                </c:pt>
                <c:pt idx="202">
                  <c:v>576.08472925851424</c:v>
                </c:pt>
                <c:pt idx="203">
                  <c:v>529.04221486759275</c:v>
                </c:pt>
                <c:pt idx="204">
                  <c:v>428.7569171382184</c:v>
                </c:pt>
                <c:pt idx="205">
                  <c:v>297.47270839086957</c:v>
                </c:pt>
                <c:pt idx="206">
                  <c:v>164.30920279820566</c:v>
                </c:pt>
                <c:pt idx="207">
                  <c:v>58.802853691003747</c:v>
                </c:pt>
                <c:pt idx="208">
                  <c:v>4.3555934728993293</c:v>
                </c:pt>
                <c:pt idx="209">
                  <c:v>13.044146568219844</c:v>
                </c:pt>
                <c:pt idx="210">
                  <c:v>82.941340499271433</c:v>
                </c:pt>
                <c:pt idx="211">
                  <c:v>198.54356414294793</c:v>
                </c:pt>
                <c:pt idx="212">
                  <c:v>334.20956039662775</c:v>
                </c:pt>
                <c:pt idx="213">
                  <c:v>459.8478086962582</c:v>
                </c:pt>
                <c:pt idx="214">
                  <c:v>547.59100229777869</c:v>
                </c:pt>
                <c:pt idx="215">
                  <c:v>577.97718177490287</c:v>
                </c:pt>
                <c:pt idx="216">
                  <c:v>544.26651275610129</c:v>
                </c:pt>
                <c:pt idx="217">
                  <c:v>453.9362210608038</c:v>
                </c:pt>
                <c:pt idx="218">
                  <c:v>327.02209977767268</c:v>
                </c:pt>
                <c:pt idx="219">
                  <c:v>191.674451826526</c:v>
                </c:pt>
                <c:pt idx="220">
                  <c:v>77.914186234577954</c:v>
                </c:pt>
                <c:pt idx="221">
                  <c:v>10.974002911621483</c:v>
                </c:pt>
                <c:pt idx="222">
                  <c:v>5.7016305343223053</c:v>
                </c:pt>
                <c:pt idx="223">
                  <c:v>63.266512487124373</c:v>
                </c:pt>
                <c:pt idx="224">
                  <c:v>170.90041740119614</c:v>
                </c:pt>
                <c:pt idx="225">
                  <c:v>304.72950840841941</c:v>
                </c:pt>
                <c:pt idx="226">
                  <c:v>435.06970139546877</c:v>
                </c:pt>
                <c:pt idx="227">
                  <c:v>533.01077047008403</c:v>
                </c:pt>
                <c:pt idx="228">
                  <c:v>576.8288070957941</c:v>
                </c:pt>
                <c:pt idx="229">
                  <c:v>556.80471152314408</c:v>
                </c:pt>
                <c:pt idx="230">
                  <c:v>477.37994661195626</c:v>
                </c:pt>
                <c:pt idx="231">
                  <c:v>356.17139509347783</c:v>
                </c:pt>
                <c:pt idx="232">
                  <c:v>220.0638307597917</c:v>
                </c:pt>
                <c:pt idx="233">
                  <c:v>99.246716587390068</c:v>
                </c:pt>
                <c:pt idx="234">
                  <c:v>20.518003249281435</c:v>
                </c:pt>
                <c:pt idx="235">
                  <c:v>1.340185119980049</c:v>
                </c:pt>
                <c:pt idx="236">
                  <c:v>45.967015715829746</c:v>
                </c:pt>
                <c:pt idx="237">
                  <c:v>144.50000000000159</c:v>
                </c:pt>
                <c:pt idx="238">
                  <c:v>275.08393914078886</c:v>
                </c:pt>
                <c:pt idx="239">
                  <c:v>408.75454290705454</c:v>
                </c:pt>
                <c:pt idx="240">
                  <c:v>515.86288059311505</c:v>
                </c:pt>
                <c:pt idx="241">
                  <c:v>572.65168925126295</c:v>
                </c:pt>
                <c:pt idx="242">
                  <c:v>566.52487516063741</c:v>
                </c:pt>
                <c:pt idx="243">
                  <c:v>498.84140193254757</c:v>
                </c:pt>
                <c:pt idx="244">
                  <c:v>384.61386434189194</c:v>
                </c:pt>
                <c:pt idx="245">
                  <c:v>249.17860599214043</c:v>
                </c:pt>
                <c:pt idx="246">
                  <c:v>122.57596841521763</c:v>
                </c:pt>
                <c:pt idx="247">
                  <c:v>32.887165602178698</c:v>
                </c:pt>
                <c:pt idx="248">
                  <c:v>5.7046125763804412E-3</c:v>
                </c:pt>
                <c:pt idx="249">
                  <c:v>31.224888019404261</c:v>
                </c:pt>
                <c:pt idx="250">
                  <c:v>119.62011625150046</c:v>
                </c:pt>
                <c:pt idx="251">
                  <c:v>245.58480474410445</c:v>
                </c:pt>
                <c:pt idx="252">
                  <c:v>381.17924038714597</c:v>
                </c:pt>
                <c:pt idx="253">
                  <c:v>496.32777518335615</c:v>
                </c:pt>
                <c:pt idx="254">
                  <c:v>565.48978290050354</c:v>
                </c:pt>
                <c:pt idx="255">
                  <c:v>573.32472106704608</c:v>
                </c:pt>
                <c:pt idx="256">
                  <c:v>518.09475404644832</c:v>
                </c:pt>
                <c:pt idx="257">
                  <c:v>412.05021526230672</c:v>
                </c:pt>
                <c:pt idx="258">
                  <c:v>278.7124107724818</c:v>
                </c:pt>
                <c:pt idx="259">
                  <c:v>147.65645443433013</c:v>
                </c:pt>
                <c:pt idx="260">
                  <c:v>47.951332685792835</c:v>
                </c:pt>
                <c:pt idx="261">
                  <c:v>1.7122313824944513</c:v>
                </c:pt>
                <c:pt idx="262">
                  <c:v>19.195256742309653</c:v>
                </c:pt>
                <c:pt idx="263">
                  <c:v>96.522570311503756</c:v>
                </c:pt>
                <c:pt idx="264">
                  <c:v>216.54251647491145</c:v>
                </c:pt>
                <c:pt idx="265">
                  <c:v>352.63396113997476</c:v>
                </c:pt>
                <c:pt idx="266">
                  <c:v>474.61101676803708</c:v>
                </c:pt>
                <c:pt idx="267">
                  <c:v>555.4184508090791</c:v>
                </c:pt>
                <c:pt idx="268">
                  <c:v>577.13269633902485</c:v>
                </c:pt>
                <c:pt idx="269">
                  <c:v>534.937405238662</c:v>
                </c:pt>
                <c:pt idx="270">
                  <c:v>438.19174269983216</c:v>
                </c:pt>
                <c:pt idx="271">
                  <c:v>308.354469017376</c:v>
                </c:pt>
                <c:pt idx="272">
                  <c:v>174.22425960655471</c:v>
                </c:pt>
                <c:pt idx="273">
                  <c:v>65.551988423996221</c:v>
                </c:pt>
                <c:pt idx="274">
                  <c:v>6.4418081191261649</c:v>
                </c:pt>
                <c:pt idx="275">
                  <c:v>10.004706377184732</c:v>
                </c:pt>
                <c:pt idx="276">
                  <c:v>75.450411286560978</c:v>
                </c:pt>
                <c:pt idx="277">
                  <c:v>188.26267832399986</c:v>
                </c:pt>
                <c:pt idx="278">
                  <c:v>323.41907926741465</c:v>
                </c:pt>
                <c:pt idx="279">
                  <c:v>450.94112480733213</c:v>
                </c:pt>
                <c:pt idx="280">
                  <c:v>542.5436708273138</c:v>
                </c:pt>
                <c:pt idx="281">
                  <c:v>577.90873070287375</c:v>
                </c:pt>
                <c:pt idx="282">
                  <c:v>549.19212493523401</c:v>
                </c:pt>
                <c:pt idx="283">
                  <c:v>462.76336657002184</c:v>
                </c:pt>
                <c:pt idx="284">
                  <c:v>337.79286552197874</c:v>
                </c:pt>
                <c:pt idx="285">
                  <c:v>201.99981824437702</c:v>
                </c:pt>
                <c:pt idx="286">
                  <c:v>85.503925970010982</c:v>
                </c:pt>
                <c:pt idx="287">
                  <c:v>14.144666790699546</c:v>
                </c:pt>
                <c:pt idx="288">
                  <c:v>3.7499465511364178</c:v>
                </c:pt>
                <c:pt idx="289">
                  <c:v>56.625375695230076</c:v>
                </c:pt>
                <c:pt idx="290">
                  <c:v>161.0428712297624</c:v>
                </c:pt>
                <c:pt idx="291">
                  <c:v>293.84201491514182</c:v>
                </c:pt>
                <c:pt idx="292">
                  <c:v>425.56717104716267</c:v>
                </c:pt>
                <c:pt idx="293">
                  <c:v>527.00092071461518</c:v>
                </c:pt>
                <c:pt idx="294">
                  <c:v>575.64465816298207</c:v>
                </c:pt>
                <c:pt idx="295">
                  <c:v>560.70891465166426</c:v>
                </c:pt>
                <c:pt idx="296">
                  <c:v>485.5065264507781</c:v>
                </c:pt>
                <c:pt idx="297">
                  <c:v>366.71782815781762</c:v>
                </c:pt>
                <c:pt idx="298">
                  <c:v>230.69085580365925</c:v>
                </c:pt>
                <c:pt idx="299">
                  <c:v>107.59719658698484</c:v>
                </c:pt>
                <c:pt idx="300">
                  <c:v>24.739752339553206</c:v>
                </c:pt>
                <c:pt idx="301">
                  <c:v>0.49679437700177687</c:v>
                </c:pt>
                <c:pt idx="302">
                  <c:v>40.24555419586315</c:v>
                </c:pt>
                <c:pt idx="303">
                  <c:v>135.16952171612124</c:v>
                </c:pt>
                <c:pt idx="304">
                  <c:v>264.21399937513422</c:v>
                </c:pt>
                <c:pt idx="305">
                  <c:v>398.75615860580001</c:v>
                </c:pt>
                <c:pt idx="306">
                  <c:v>508.95375254434839</c:v>
                </c:pt>
                <c:pt idx="307">
                  <c:v>570.36430293034346</c:v>
                </c:pt>
                <c:pt idx="308">
                  <c:v>569.36658638564018</c:v>
                </c:pt>
                <c:pt idx="309">
                  <c:v>506.18190234230769</c:v>
                </c:pt>
                <c:pt idx="310">
                  <c:v>394.82498751939721</c:v>
                </c:pt>
                <c:pt idx="311">
                  <c:v>259.99546440799531</c:v>
                </c:pt>
                <c:pt idx="312">
                  <c:v>131.59931888065361</c:v>
                </c:pt>
                <c:pt idx="313">
                  <c:v>38.115575602156412</c:v>
                </c:pt>
                <c:pt idx="314">
                  <c:v>0.27948187802206803</c:v>
                </c:pt>
                <c:pt idx="315">
                  <c:v>26.483307133185349</c:v>
                </c:pt>
                <c:pt idx="316">
                  <c:v>110.91488790519676</c:v>
                </c:pt>
                <c:pt idx="317">
                  <c:v>234.84680008473316</c:v>
                </c:pt>
                <c:pt idx="318">
                  <c:v>370.79021237378379</c:v>
                </c:pt>
                <c:pt idx="319">
                  <c:v>488.59207169048386</c:v>
                </c:pt>
                <c:pt idx="320">
                  <c:v>562.12322872696404</c:v>
                </c:pt>
                <c:pt idx="321">
                  <c:v>575.07403784494386</c:v>
                </c:pt>
                <c:pt idx="322">
                  <c:v>524.57193296555522</c:v>
                </c:pt>
                <c:pt idx="323">
                  <c:v>421.81857971960676</c:v>
                </c:pt>
                <c:pt idx="324">
                  <c:v>289.6052797420781</c:v>
                </c:pt>
                <c:pt idx="325">
                  <c:v>157.25772513694403</c:v>
                </c:pt>
                <c:pt idx="326">
                  <c:v>54.131386478837328</c:v>
                </c:pt>
                <c:pt idx="327">
                  <c:v>3.10029577369545</c:v>
                </c:pt>
                <c:pt idx="328">
                  <c:v>15.483450837963574</c:v>
                </c:pt>
                <c:pt idx="329">
                  <c:v>88.534194620099044</c:v>
                </c:pt>
                <c:pt idx="330">
                  <c:v>206.04943998373511</c:v>
                </c:pt>
                <c:pt idx="331">
                  <c:v>341.96361029141968</c:v>
                </c:pt>
                <c:pt idx="332">
                  <c:v>466.1301385057115</c:v>
                </c:pt>
                <c:pt idx="333">
                  <c:v>551.00815410412702</c:v>
                </c:pt>
                <c:pt idx="334">
                  <c:v>577.77121109175539</c:v>
                </c:pt>
                <c:pt idx="335">
                  <c:v>540.48310509949113</c:v>
                </c:pt>
                <c:pt idx="336">
                  <c:v>447.41455863146609</c:v>
                </c:pt>
                <c:pt idx="337">
                  <c:v>319.20872588435498</c:v>
                </c:pt>
                <c:pt idx="338">
                  <c:v>184.30241902238859</c:v>
                </c:pt>
                <c:pt idx="339">
                  <c:v>72.618655008250272</c:v>
                </c:pt>
                <c:pt idx="340">
                  <c:v>8.9295534172666748</c:v>
                </c:pt>
                <c:pt idx="341">
                  <c:v>7.3617337646791157</c:v>
                </c:pt>
                <c:pt idx="342">
                  <c:v>68.262947724593914</c:v>
                </c:pt>
                <c:pt idx="343">
                  <c:v>178.12494575137325</c:v>
                </c:pt>
                <c:pt idx="344">
                  <c:v>312.5796867431992</c:v>
                </c:pt>
                <c:pt idx="345">
                  <c:v>441.80431371882713</c:v>
                </c:pt>
                <c:pt idx="346">
                  <c:v>537.13603992699234</c:v>
                </c:pt>
                <c:pt idx="347">
                  <c:v>577.42972451577066</c:v>
                </c:pt>
                <c:pt idx="348">
                  <c:v>553.74798986742758</c:v>
                </c:pt>
                <c:pt idx="349">
                  <c:v>471.34358482723053</c:v>
                </c:pt>
                <c:pt idx="350">
                  <c:v>348.49429393449003</c:v>
                </c:pt>
                <c:pt idx="351">
                  <c:v>212.44881668105802</c:v>
                </c:pt>
                <c:pt idx="352">
                  <c:v>93.382844761711794</c:v>
                </c:pt>
                <c:pt idx="353">
                  <c:v>17.705915138033333</c:v>
                </c:pt>
                <c:pt idx="354">
                  <c:v>2.2036185024477959</c:v>
                </c:pt>
                <c:pt idx="355">
                  <c:v>50.31445595974327</c:v>
                </c:pt>
                <c:pt idx="356">
                  <c:v>151.36715913996713</c:v>
                </c:pt>
                <c:pt idx="357">
                  <c:v>282.94764065371226</c:v>
                </c:pt>
                <c:pt idx="358">
                  <c:v>415.87057127599678</c:v>
                </c:pt>
                <c:pt idx="359">
                  <c:v>520.65285862768565</c:v>
                </c:pt>
                <c:pt idx="360">
                  <c:v>574.05317148605923</c:v>
                </c:pt>
                <c:pt idx="361">
                  <c:v>564.22700454487267</c:v>
                </c:pt>
                <c:pt idx="362">
                  <c:v>493.35385976290809</c:v>
                </c:pt>
                <c:pt idx="363">
                  <c:v>377.15381993570156</c:v>
                </c:pt>
                <c:pt idx="364">
                  <c:v>241.40074133204547</c:v>
                </c:pt>
                <c:pt idx="365">
                  <c:v>116.20545989637068</c:v>
                </c:pt>
                <c:pt idx="366">
                  <c:v>29.337029701763129</c:v>
                </c:pt>
                <c:pt idx="367">
                  <c:v>6.3382475769685698E-2</c:v>
                </c:pt>
                <c:pt idx="368">
                  <c:v>34.877586354926194</c:v>
                </c:pt>
                <c:pt idx="369">
                  <c:v>126.05764495931848</c:v>
                </c:pt>
                <c:pt idx="370">
                  <c:v>253.37928187262827</c:v>
                </c:pt>
                <c:pt idx="371">
                  <c:v>388.60180479743906</c:v>
                </c:pt>
                <c:pt idx="372">
                  <c:v>501.73205817760072</c:v>
                </c:pt>
                <c:pt idx="373">
                  <c:v>567.67708253903879</c:v>
                </c:pt>
                <c:pt idx="374">
                  <c:v>571.80988135006191</c:v>
                </c:pt>
                <c:pt idx="375">
                  <c:v>513.21377538490708</c:v>
                </c:pt>
                <c:pt idx="376">
                  <c:v>404.88572759901888</c:v>
                </c:pt>
                <c:pt idx="377">
                  <c:v>270.85353985602046</c:v>
                </c:pt>
                <c:pt idx="378">
                  <c:v>140.84634432674682</c:v>
                </c:pt>
                <c:pt idx="379">
                  <c:v>43.700506097307567</c:v>
                </c:pt>
                <c:pt idx="380">
                  <c:v>0.9635467981659076</c:v>
                </c:pt>
                <c:pt idx="381">
                  <c:v>22.114776832130815</c:v>
                </c:pt>
                <c:pt idx="382">
                  <c:v>102.46272824777449</c:v>
                </c:pt>
                <c:pt idx="383">
                  <c:v>224.18575008563266</c:v>
                </c:pt>
                <c:pt idx="384">
                  <c:v>360.28495599318239</c:v>
                </c:pt>
                <c:pt idx="385">
                  <c:v>480.57273694229667</c:v>
                </c:pt>
                <c:pt idx="386">
                  <c:v>558.36855150042516</c:v>
                </c:pt>
                <c:pt idx="387">
                  <c:v>576.41682776143114</c:v>
                </c:pt>
                <c:pt idx="388">
                  <c:v>530.71435127769485</c:v>
                </c:pt>
                <c:pt idx="389">
                  <c:v>431.39820170745639</c:v>
                </c:pt>
                <c:pt idx="390">
                  <c:v>300.49728857604066</c:v>
                </c:pt>
                <c:pt idx="391">
                  <c:v>167.04620882092766</c:v>
                </c:pt>
                <c:pt idx="392">
                  <c:v>60.64520142341928</c:v>
                </c:pt>
                <c:pt idx="393">
                  <c:v>4.8946392886980448</c:v>
                </c:pt>
                <c:pt idx="394">
                  <c:v>12.160326916482575</c:v>
                </c:pt>
                <c:pt idx="395">
                  <c:v>80.830691807391986</c:v>
                </c:pt>
                <c:pt idx="396">
                  <c:v>195.67424077730664</c:v>
                </c:pt>
                <c:pt idx="397">
                  <c:v>331.21799525453412</c:v>
                </c:pt>
                <c:pt idx="398">
                  <c:v>457.39754862422342</c:v>
                </c:pt>
                <c:pt idx="399">
                  <c:v>546.22552947541544</c:v>
                </c:pt>
                <c:pt idx="400">
                  <c:v>577.99936615230456</c:v>
                </c:pt>
                <c:pt idx="401">
                  <c:v>545.67143370711437</c:v>
                </c:pt>
                <c:pt idx="402">
                  <c:v>456.41225880703371</c:v>
                </c:pt>
                <c:pt idx="403">
                  <c:v>330.02005449886639</c:v>
                </c:pt>
                <c:pt idx="404">
                  <c:v>194.52935942972752</c:v>
                </c:pt>
                <c:pt idx="405">
                  <c:v>79.992811323864345</c:v>
                </c:pt>
                <c:pt idx="406">
                  <c:v>11.815294145128007</c:v>
                </c:pt>
                <c:pt idx="407">
                  <c:v>5.1189845394081885</c:v>
                </c:pt>
                <c:pt idx="408">
                  <c:v>61.389163592376235</c:v>
                </c:pt>
                <c:pt idx="409">
                  <c:v>168.14477269778632</c:v>
                </c:pt>
                <c:pt idx="410">
                  <c:v>301.70678619386086</c:v>
                </c:pt>
                <c:pt idx="411">
                  <c:v>432.45035933926272</c:v>
                </c:pt>
                <c:pt idx="412">
                  <c:v>531.37579413623166</c:v>
                </c:pt>
                <c:pt idx="413">
                  <c:v>576.54084390759658</c:v>
                </c:pt>
                <c:pt idx="414">
                  <c:v>557.92763341932482</c:v>
                </c:pt>
                <c:pt idx="415">
                  <c:v>479.66468287276734</c:v>
                </c:pt>
                <c:pt idx="416">
                  <c:v>359.11117769987078</c:v>
                </c:pt>
                <c:pt idx="417">
                  <c:v>223.00659853801784</c:v>
                </c:pt>
                <c:pt idx="418">
                  <c:v>101.53974623494662</c:v>
                </c:pt>
                <c:pt idx="419">
                  <c:v>21.652687224843191</c:v>
                </c:pt>
                <c:pt idx="420">
                  <c:v>1.0648438050261575</c:v>
                </c:pt>
                <c:pt idx="421">
                  <c:v>44.342721442929104</c:v>
                </c:pt>
                <c:pt idx="422">
                  <c:v>141.88703084814094</c:v>
                </c:pt>
                <c:pt idx="423">
                  <c:v>272.06186712609997</c:v>
                </c:pt>
                <c:pt idx="424">
                  <c:v>405.99368148083937</c:v>
                </c:pt>
                <c:pt idx="425">
                  <c:v>513.97560515286978</c:v>
                </c:pt>
                <c:pt idx="426">
                  <c:v>572.05660865468201</c:v>
                </c:pt>
                <c:pt idx="427">
                  <c:v>567.35398180452057</c:v>
                </c:pt>
                <c:pt idx="428">
                  <c:v>500.9107950583184</c:v>
                </c:pt>
                <c:pt idx="429">
                  <c:v>387.4645403117994</c:v>
                </c:pt>
                <c:pt idx="430">
                  <c:v>252.17826801157423</c:v>
                </c:pt>
                <c:pt idx="431">
                  <c:v>125.05927370236392</c:v>
                </c:pt>
                <c:pt idx="432">
                  <c:v>34.303302353218839</c:v>
                </c:pt>
                <c:pt idx="433">
                  <c:v>4.0565318310484599E-2</c:v>
                </c:pt>
                <c:pt idx="434">
                  <c:v>29.870740369069608</c:v>
                </c:pt>
                <c:pt idx="435">
                  <c:v>117.17731820502846</c:v>
                </c:pt>
                <c:pt idx="436">
                  <c:v>242.59518335970495</c:v>
                </c:pt>
                <c:pt idx="437">
                  <c:v>378.30591137435988</c:v>
                </c:pt>
                <c:pt idx="438">
                  <c:v>494.20805991574076</c:v>
                </c:pt>
                <c:pt idx="439">
                  <c:v>564.5938467645625</c:v>
                </c:pt>
                <c:pt idx="440">
                  <c:v>573.85128799806012</c:v>
                </c:pt>
                <c:pt idx="441">
                  <c:v>519.92702838396576</c:v>
                </c:pt>
                <c:pt idx="442">
                  <c:v>414.78178771859211</c:v>
                </c:pt>
                <c:pt idx="443">
                  <c:v>281.73740241687125</c:v>
                </c:pt>
                <c:pt idx="444">
                  <c:v>150.30390422433808</c:v>
                </c:pt>
                <c:pt idx="445">
                  <c:v>49.634020595793885</c:v>
                </c:pt>
                <c:pt idx="446">
                  <c:v>2.056927279324043</c:v>
                </c:pt>
                <c:pt idx="447">
                  <c:v>18.125505036842924</c:v>
                </c:pt>
                <c:pt idx="448">
                  <c:v>94.275648260624507</c:v>
                </c:pt>
                <c:pt idx="449">
                  <c:v>213.61680468221994</c:v>
                </c:pt>
                <c:pt idx="450">
                  <c:v>349.67839978948592</c:v>
                </c:pt>
                <c:pt idx="451">
                  <c:v>472.28116685227394</c:v>
                </c:pt>
                <c:pt idx="452">
                  <c:v>554.23108682267139</c:v>
                </c:pt>
                <c:pt idx="453">
                  <c:v>577.35118263855907</c:v>
                </c:pt>
                <c:pt idx="454">
                  <c:v>536.51328027034879</c:v>
                </c:pt>
                <c:pt idx="455">
                  <c:v>440.77546805881781</c:v>
                </c:pt>
                <c:pt idx="456">
                  <c:v>311.37295913381041</c:v>
                </c:pt>
                <c:pt idx="457">
                  <c:v>177.00799551534459</c:v>
                </c:pt>
                <c:pt idx="458">
                  <c:v>67.483521032093819</c:v>
                </c:pt>
                <c:pt idx="459">
                  <c:v>7.0927120671822195</c:v>
                </c:pt>
                <c:pt idx="460">
                  <c:v>9.2306073187916127</c:v>
                </c:pt>
                <c:pt idx="461">
                  <c:v>73.423008972411509</c:v>
                </c:pt>
                <c:pt idx="462">
                  <c:v>185.43166258140138</c:v>
                </c:pt>
                <c:pt idx="463">
                  <c:v>320.41238613628923</c:v>
                </c:pt>
                <c:pt idx="464">
                  <c:v>448.42565661161825</c:v>
                </c:pt>
                <c:pt idx="465">
                  <c:v>541.07737329424526</c:v>
                </c:pt>
                <c:pt idx="466">
                  <c:v>577.81683729984661</c:v>
                </c:pt>
                <c:pt idx="467">
                  <c:v>550.49501816267775</c:v>
                </c:pt>
                <c:pt idx="468">
                  <c:v>465.17205700223479</c:v>
                </c:pt>
              </c:numCache>
            </c:numRef>
          </c:val>
          <c:smooth val="0"/>
        </c:ser>
        <c:ser>
          <c:idx val="8"/>
          <c:order val="8"/>
          <c:spPr>
            <a:ln w="12700">
              <a:solidFill>
                <a:srgbClr val="00CCFF"/>
              </a:solidFill>
              <a:prstDash val="solid"/>
            </a:ln>
          </c:spPr>
          <c:marker>
            <c:symbol val="none"/>
          </c:marker>
          <c:val>
            <c:numRef>
              <c:f>Calculations!$L$24:$L$492</c:f>
              <c:numCache>
                <c:formatCode>General</c:formatCode>
                <c:ptCount val="469"/>
                <c:pt idx="0">
                  <c:v>908.29177001749645</c:v>
                </c:pt>
                <c:pt idx="1">
                  <c:v>904.42301412130223</c:v>
                </c:pt>
                <c:pt idx="2">
                  <c:v>900.43185034437568</c:v>
                </c:pt>
                <c:pt idx="3">
                  <c:v>896.31943440779969</c:v>
                </c:pt>
                <c:pt idx="4">
                  <c:v>892.08695714363819</c:v>
                </c:pt>
                <c:pt idx="5">
                  <c:v>887.73564415010787</c:v>
                </c:pt>
                <c:pt idx="6">
                  <c:v>883.26675543668125</c:v>
                </c:pt>
                <c:pt idx="7">
                  <c:v>878.68158505922497</c:v>
                </c:pt>
                <c:pt idx="8">
                  <c:v>873.98146074528177</c:v>
                </c:pt>
                <c:pt idx="9">
                  <c:v>869.16774350959975</c:v>
                </c:pt>
                <c:pt idx="10">
                  <c:v>864.24182726002255</c:v>
                </c:pt>
                <c:pt idx="11">
                  <c:v>859.20513839385706</c:v>
                </c:pt>
                <c:pt idx="12">
                  <c:v>854.05913538483026</c:v>
                </c:pt>
                <c:pt idx="13">
                  <c:v>848.80530836076036</c:v>
                </c:pt>
                <c:pt idx="14">
                  <c:v>843.44517867205946</c:v>
                </c:pt>
                <c:pt idx="15">
                  <c:v>837.98029845119618</c:v>
                </c:pt>
                <c:pt idx="16">
                  <c:v>832.4122501632462</c:v>
                </c:pt>
                <c:pt idx="17">
                  <c:v>826.74264614765593</c:v>
                </c:pt>
                <c:pt idx="18">
                  <c:v>820.97312815135899</c:v>
                </c:pt>
                <c:pt idx="19">
                  <c:v>815.10536685337502</c:v>
                </c:pt>
                <c:pt idx="20">
                  <c:v>809.1410613810308</c:v>
                </c:pt>
                <c:pt idx="21">
                  <c:v>803.08193881794568</c:v>
                </c:pt>
                <c:pt idx="22">
                  <c:v>796.92975370391741</c:v>
                </c:pt>
                <c:pt idx="23">
                  <c:v>790.68628752686323</c:v>
                </c:pt>
                <c:pt idx="24">
                  <c:v>784.35334820695186</c:v>
                </c:pt>
                <c:pt idx="25">
                  <c:v>777.93276957308535</c:v>
                </c:pt>
                <c:pt idx="26">
                  <c:v>771.426410831878</c:v>
                </c:pt>
                <c:pt idx="27">
                  <c:v>764.83615602928433</c:v>
                </c:pt>
                <c:pt idx="28">
                  <c:v>758.16391350503716</c:v>
                </c:pt>
                <c:pt idx="29">
                  <c:v>751.41161534005005</c:v>
                </c:pt>
                <c:pt idx="30">
                  <c:v>744.58121679694341</c:v>
                </c:pt>
                <c:pt idx="31">
                  <c:v>737.67469575386042</c:v>
                </c:pt>
                <c:pt idx="32">
                  <c:v>730.69405213173252</c:v>
                </c:pt>
                <c:pt idx="33">
                  <c:v>723.64130731516241</c:v>
                </c:pt>
                <c:pt idx="34">
                  <c:v>716.51850356709178</c:v>
                </c:pt>
                <c:pt idx="35">
                  <c:v>709.32770343742322</c:v>
                </c:pt>
                <c:pt idx="36">
                  <c:v>702.07098916576831</c:v>
                </c:pt>
                <c:pt idx="37">
                  <c:v>694.75046207849289</c:v>
                </c:pt>
                <c:pt idx="38">
                  <c:v>687.36824198023646</c:v>
                </c:pt>
                <c:pt idx="39">
                  <c:v>679.92646654008081</c:v>
                </c:pt>
                <c:pt idx="40">
                  <c:v>672.42729067254459</c:v>
                </c:pt>
                <c:pt idx="41">
                  <c:v>664.8728859135847</c:v>
                </c:pt>
                <c:pt idx="42">
                  <c:v>657.26543979178632</c:v>
                </c:pt>
                <c:pt idx="43">
                  <c:v>649.60715519491828</c:v>
                </c:pt>
                <c:pt idx="44">
                  <c:v>641.90024973204447</c:v>
                </c:pt>
                <c:pt idx="45">
                  <c:v>634.14695509136982</c:v>
                </c:pt>
                <c:pt idx="46">
                  <c:v>626.34951639401208</c:v>
                </c:pt>
                <c:pt idx="47">
                  <c:v>618.5101915438795</c:v>
                </c:pt>
                <c:pt idx="48">
                  <c:v>610.63125057385275</c:v>
                </c:pt>
                <c:pt idx="49">
                  <c:v>602.71497498844997</c:v>
                </c:pt>
                <c:pt idx="50">
                  <c:v>594.76365710317145</c:v>
                </c:pt>
                <c:pt idx="51">
                  <c:v>586.77959938071444</c:v>
                </c:pt>
                <c:pt idx="52">
                  <c:v>578.76511376424969</c:v>
                </c:pt>
                <c:pt idx="53">
                  <c:v>570.72252100795117</c:v>
                </c:pt>
                <c:pt idx="54">
                  <c:v>562.65415000497535</c:v>
                </c:pt>
                <c:pt idx="55">
                  <c:v>554.56233711308528</c:v>
                </c:pt>
                <c:pt idx="56">
                  <c:v>546.44942547811024</c:v>
                </c:pt>
                <c:pt idx="57">
                  <c:v>538.31776435544032</c:v>
                </c:pt>
                <c:pt idx="58">
                  <c:v>530.16970842975536</c:v>
                </c:pt>
                <c:pt idx="59">
                  <c:v>522.0076171331765</c:v>
                </c:pt>
                <c:pt idx="60">
                  <c:v>513.83385396204642</c:v>
                </c:pt>
                <c:pt idx="61">
                  <c:v>505.6507857925323</c:v>
                </c:pt>
                <c:pt idx="62">
                  <c:v>497.46078219524946</c:v>
                </c:pt>
                <c:pt idx="63">
                  <c:v>489.26621474910405</c:v>
                </c:pt>
                <c:pt idx="64">
                  <c:v>481.0694563545556</c:v>
                </c:pt>
                <c:pt idx="65">
                  <c:v>472.87288054649702</c:v>
                </c:pt>
                <c:pt idx="66">
                  <c:v>464.6788608069499</c:v>
                </c:pt>
                <c:pt idx="67">
                  <c:v>456.48976987777388</c:v>
                </c:pt>
                <c:pt idx="68">
                  <c:v>448.30797907359465</c:v>
                </c:pt>
                <c:pt idx="69">
                  <c:v>440.13585759514035</c:v>
                </c:pt>
                <c:pt idx="70">
                  <c:v>431.975771843193</c:v>
                </c:pt>
                <c:pt idx="71">
                  <c:v>423.8300847333503</c:v>
                </c:pt>
                <c:pt idx="72">
                  <c:v>415.70115501179589</c:v>
                </c:pt>
                <c:pt idx="73">
                  <c:v>407.59133657227699</c:v>
                </c:pt>
                <c:pt idx="74">
                  <c:v>399.50297777448793</c:v>
                </c:pt>
                <c:pt idx="75">
                  <c:v>391.43842076405656</c:v>
                </c:pt>
                <c:pt idx="76">
                  <c:v>383.4000007943269</c:v>
                </c:pt>
                <c:pt idx="77">
                  <c:v>375.39004555014282</c:v>
                </c:pt>
                <c:pt idx="78">
                  <c:v>367.41087447381881</c:v>
                </c:pt>
                <c:pt idx="79">
                  <c:v>359.46479809349916</c:v>
                </c:pt>
                <c:pt idx="80">
                  <c:v>351.55411735409888</c:v>
                </c:pt>
                <c:pt idx="81">
                  <c:v>343.68112295101957</c:v>
                </c:pt>
                <c:pt idx="82">
                  <c:v>335.84809466683191</c:v>
                </c:pt>
                <c:pt idx="83">
                  <c:v>328.05730071111964</c:v>
                </c:pt>
                <c:pt idx="84">
                  <c:v>320.3109970636749</c:v>
                </c:pt>
                <c:pt idx="85">
                  <c:v>312.61142682123295</c:v>
                </c:pt>
                <c:pt idx="86">
                  <c:v>304.96081954793942</c:v>
                </c:pt>
                <c:pt idx="87">
                  <c:v>297.36139062973609</c:v>
                </c:pt>
                <c:pt idx="88">
                  <c:v>289.81534063285113</c:v>
                </c:pt>
                <c:pt idx="89">
                  <c:v>282.32485466658085</c:v>
                </c:pt>
                <c:pt idx="90">
                  <c:v>274.89210175054819</c:v>
                </c:pt>
                <c:pt idx="91">
                  <c:v>267.51923418662057</c:v>
                </c:pt>
                <c:pt idx="92">
                  <c:v>260.20838693566594</c:v>
                </c:pt>
                <c:pt idx="93">
                  <c:v>252.96167699933451</c:v>
                </c:pt>
                <c:pt idx="94">
                  <c:v>245.78120280703743</c:v>
                </c:pt>
                <c:pt idx="95">
                  <c:v>238.66904360830526</c:v>
                </c:pt>
                <c:pt idx="96">
                  <c:v>231.62725887069857</c:v>
                </c:pt>
                <c:pt idx="97">
                  <c:v>224.65788768344976</c:v>
                </c:pt>
                <c:pt idx="98">
                  <c:v>217.7629481670034</c:v>
                </c:pt>
                <c:pt idx="99">
                  <c:v>210.94443688862867</c:v>
                </c:pt>
                <c:pt idx="100">
                  <c:v>204.2043282842738</c:v>
                </c:pt>
                <c:pt idx="101">
                  <c:v>197.54457408682953</c:v>
                </c:pt>
                <c:pt idx="102">
                  <c:v>190.96710276096462</c:v>
                </c:pt>
                <c:pt idx="103">
                  <c:v>184.47381894470129</c:v>
                </c:pt>
                <c:pt idx="104">
                  <c:v>178.06660289788931</c:v>
                </c:pt>
                <c:pt idx="105">
                  <c:v>171.74730995773871</c:v>
                </c:pt>
                <c:pt idx="106">
                  <c:v>165.51777000157017</c:v>
                </c:pt>
                <c:pt idx="107">
                  <c:v>159.37978691693797</c:v>
                </c:pt>
                <c:pt idx="108">
                  <c:v>153.33513807927744</c:v>
                </c:pt>
                <c:pt idx="109">
                  <c:v>147.38557383723162</c:v>
                </c:pt>
                <c:pt idx="110">
                  <c:v>141.53281700580141</c:v>
                </c:pt>
                <c:pt idx="111">
                  <c:v>135.77856236747186</c:v>
                </c:pt>
                <c:pt idx="112">
                  <c:v>130.12447618145251</c:v>
                </c:pt>
                <c:pt idx="113">
                  <c:v>124.57219570117991</c:v>
                </c:pt>
                <c:pt idx="114">
                  <c:v>119.12332870021726</c:v>
                </c:pt>
                <c:pt idx="115">
                  <c:v>113.7794530066929</c:v>
                </c:pt>
                <c:pt idx="116">
                  <c:v>108.54211604640727</c:v>
                </c:pt>
                <c:pt idx="117">
                  <c:v>103.41283439474529</c:v>
                </c:pt>
                <c:pt idx="118">
                  <c:v>98.39309333752243</c:v>
                </c:pt>
                <c:pt idx="119">
                  <c:v>93.484346440889908</c:v>
                </c:pt>
                <c:pt idx="120">
                  <c:v>88.68801513042564</c:v>
                </c:pt>
                <c:pt idx="121">
                  <c:v>84.005488279532528</c:v>
                </c:pt>
                <c:pt idx="122">
                  <c:v>79.438121807261439</c:v>
                </c:pt>
                <c:pt idx="123">
                  <c:v>74.987238285679211</c:v>
                </c:pt>
                <c:pt idx="124">
                  <c:v>70.654126556891015</c:v>
                </c:pt>
                <c:pt idx="125">
                  <c:v>66.440041359829195</c:v>
                </c:pt>
                <c:pt idx="126">
                  <c:v>62.3462029669206</c:v>
                </c:pt>
                <c:pt idx="127">
                  <c:v>58.37379683073118</c:v>
                </c:pt>
                <c:pt idx="128">
                  <c:v>54.523973240694545</c:v>
                </c:pt>
                <c:pt idx="129">
                  <c:v>50.797846990023459</c:v>
                </c:pt>
                <c:pt idx="130">
                  <c:v>47.196497052897541</c:v>
                </c:pt>
                <c:pt idx="131">
                  <c:v>43.720966272027113</c:v>
                </c:pt>
                <c:pt idx="132">
                  <c:v>40.372261056675598</c:v>
                </c:pt>
                <c:pt idx="133">
                  <c:v>37.151351091234233</c:v>
                </c:pt>
                <c:pt idx="134">
                  <c:v>34.059169054430811</c:v>
                </c:pt>
                <c:pt idx="135">
                  <c:v>31.096610349252728</c:v>
                </c:pt>
                <c:pt idx="136">
                  <c:v>28.264532843667666</c:v>
                </c:pt>
                <c:pt idx="137">
                  <c:v>25.56375662220762</c:v>
                </c:pt>
                <c:pt idx="138">
                  <c:v>22.995063748499774</c:v>
                </c:pt>
                <c:pt idx="139">
                  <c:v>20.559198038803174</c:v>
                </c:pt>
                <c:pt idx="140">
                  <c:v>18.256864846621738</c:v>
                </c:pt>
                <c:pt idx="141">
                  <c:v>16.08873085845579</c:v>
                </c:pt>
                <c:pt idx="142">
                  <c:v>14.055423900748849</c:v>
                </c:pt>
                <c:pt idx="143">
                  <c:v>12.15753275808845</c:v>
                </c:pt>
                <c:pt idx="144">
                  <c:v>10.395607002712268</c:v>
                </c:pt>
                <c:pt idx="145">
                  <c:v>8.770156835367402</c:v>
                </c:pt>
                <c:pt idx="146">
                  <c:v>7.2816529375724599</c:v>
                </c:pt>
                <c:pt idx="147">
                  <c:v>5.9305263353220994</c:v>
                </c:pt>
                <c:pt idx="148">
                  <c:v>4.7171682742746839</c:v>
                </c:pt>
                <c:pt idx="149">
                  <c:v>3.6419301064595402</c:v>
                </c:pt>
                <c:pt idx="150">
                  <c:v>2.7051231885355378</c:v>
                </c:pt>
                <c:pt idx="151">
                  <c:v>1.9070187916323107</c:v>
                </c:pt>
                <c:pt idx="152">
                  <c:v>1.2478480227975979</c:v>
                </c:pt>
                <c:pt idx="153">
                  <c:v>0.72780175807588421</c:v>
                </c:pt>
                <c:pt idx="154">
                  <c:v>0.34703058723641789</c:v>
                </c:pt>
                <c:pt idx="155">
                  <c:v>0.10564477016691853</c:v>
                </c:pt>
                <c:pt idx="156">
                  <c:v>3.7142049456519999E-3</c:v>
                </c:pt>
                <c:pt idx="157">
                  <c:v>4.1268407600853152E-2</c:v>
                </c:pt>
                <c:pt idx="158">
                  <c:v>0.21829650356409047</c:v>
                </c:pt>
                <c:pt idx="159">
                  <c:v>0.53474723081910724</c:v>
                </c:pt>
                <c:pt idx="160">
                  <c:v>0.99052895474551406</c:v>
                </c:pt>
                <c:pt idx="161">
                  <c:v>1.5855096946538083</c:v>
                </c:pt>
                <c:pt idx="162">
                  <c:v>2.3195171620027395</c:v>
                </c:pt>
                <c:pt idx="163">
                  <c:v>3.1923388102890158</c:v>
                </c:pt>
                <c:pt idx="164">
                  <c:v>4.2037218965943453</c:v>
                </c:pt>
                <c:pt idx="165">
                  <c:v>5.3533735547721903</c:v>
                </c:pt>
                <c:pt idx="166">
                  <c:v>6.6409608802528055</c:v>
                </c:pt>
                <c:pt idx="167">
                  <c:v>8.0661110264431954</c:v>
                </c:pt>
                <c:pt idx="168">
                  <c:v>9.62841131269073</c:v>
                </c:pt>
                <c:pt idx="169">
                  <c:v>11.327409343784893</c:v>
                </c:pt>
                <c:pt idx="170">
                  <c:v>13.162613140956182</c:v>
                </c:pt>
                <c:pt idx="171">
                  <c:v>15.13349128433839</c:v>
                </c:pt>
                <c:pt idx="172">
                  <c:v>17.23947306685244</c:v>
                </c:pt>
                <c:pt idx="173">
                  <c:v>19.479948659465265</c:v>
                </c:pt>
                <c:pt idx="174">
                  <c:v>21.85426928777872</c:v>
                </c:pt>
                <c:pt idx="175">
                  <c:v>24.361747419894868</c:v>
                </c:pt>
                <c:pt idx="176">
                  <c:v>27.001656965503969</c:v>
                </c:pt>
                <c:pt idx="177">
                  <c:v>29.773233486139361</c:v>
                </c:pt>
                <c:pt idx="178">
                  <c:v>32.67567441653523</c:v>
                </c:pt>
                <c:pt idx="179">
                  <c:v>35.708139297025639</c:v>
                </c:pt>
                <c:pt idx="180">
                  <c:v>38.8697500169161</c:v>
                </c:pt>
                <c:pt idx="181">
                  <c:v>42.159591068758573</c:v>
                </c:pt>
                <c:pt idx="182">
                  <c:v>45.576709813455011</c:v>
                </c:pt>
                <c:pt idx="183">
                  <c:v>49.120116756111429</c:v>
                </c:pt>
                <c:pt idx="184">
                  <c:v>52.788785832568237</c:v>
                </c:pt>
                <c:pt idx="185">
                  <c:v>56.581654706515735</c:v>
                </c:pt>
                <c:pt idx="186">
                  <c:v>60.497625077115742</c:v>
                </c:pt>
                <c:pt idx="187">
                  <c:v>64.535562997035925</c:v>
                </c:pt>
                <c:pt idx="188">
                  <c:v>68.69429920080762</c:v>
                </c:pt>
                <c:pt idx="189">
                  <c:v>72.97262944340963</c:v>
                </c:pt>
                <c:pt idx="190">
                  <c:v>77.36931484898065</c:v>
                </c:pt>
                <c:pt idx="191">
                  <c:v>81.883082269561555</c:v>
                </c:pt>
                <c:pt idx="192">
                  <c:v>86.51262465376027</c:v>
                </c:pt>
                <c:pt idx="193">
                  <c:v>91.256601425234294</c:v>
                </c:pt>
                <c:pt idx="194">
                  <c:v>96.113638870882653</c:v>
                </c:pt>
                <c:pt idx="195">
                  <c:v>101.08233053862983</c:v>
                </c:pt>
                <c:pt idx="196">
                  <c:v>106.16123764469415</c:v>
                </c:pt>
                <c:pt idx="197">
                  <c:v>111.34888949021456</c:v>
                </c:pt>
                <c:pt idx="198">
                  <c:v>116.64378388712197</c:v>
                </c:pt>
                <c:pt idx="199">
                  <c:v>122.04438759312694</c:v>
                </c:pt>
                <c:pt idx="200">
                  <c:v>127.54913675570185</c:v>
                </c:pt>
                <c:pt idx="201">
                  <c:v>133.15643736492405</c:v>
                </c:pt>
                <c:pt idx="202">
                  <c:v>138.86466571505389</c:v>
                </c:pt>
                <c:pt idx="203">
                  <c:v>144.67216887471187</c:v>
                </c:pt>
                <c:pt idx="204">
                  <c:v>150.57726516551651</c:v>
                </c:pt>
                <c:pt idx="205">
                  <c:v>156.57824464904871</c:v>
                </c:pt>
                <c:pt idx="206">
                  <c:v>162.67336962199801</c:v>
                </c:pt>
                <c:pt idx="207">
                  <c:v>168.86087511935062</c:v>
                </c:pt>
                <c:pt idx="208">
                  <c:v>175.13896942546779</c:v>
                </c:pt>
                <c:pt idx="209">
                  <c:v>181.50583459291573</c:v>
                </c:pt>
                <c:pt idx="210">
                  <c:v>187.95962696888591</c:v>
                </c:pt>
                <c:pt idx="211">
                  <c:v>194.49847772906304</c:v>
                </c:pt>
                <c:pt idx="212">
                  <c:v>201.12049341877963</c:v>
                </c:pt>
                <c:pt idx="213">
                  <c:v>207.82375650130507</c:v>
                </c:pt>
                <c:pt idx="214">
                  <c:v>214.60632591310451</c:v>
                </c:pt>
                <c:pt idx="215">
                  <c:v>221.46623762591344</c:v>
                </c:pt>
                <c:pt idx="216">
                  <c:v>228.40150521546255</c:v>
                </c:pt>
                <c:pt idx="217">
                  <c:v>235.41012043668414</c:v>
                </c:pt>
                <c:pt idx="218">
                  <c:v>242.49005380524108</c:v>
                </c:pt>
                <c:pt idx="219">
                  <c:v>249.63925518520409</c:v>
                </c:pt>
                <c:pt idx="220">
                  <c:v>256.85565438270885</c:v>
                </c:pt>
                <c:pt idx="221">
                  <c:v>264.13716174542481</c:v>
                </c:pt>
                <c:pt idx="222">
                  <c:v>271.48166876765106</c:v>
                </c:pt>
                <c:pt idx="223">
                  <c:v>278.88704870087963</c:v>
                </c:pt>
                <c:pt idx="224">
                  <c:v>286.35115716963685</c:v>
                </c:pt>
                <c:pt idx="225">
                  <c:v>293.87183279243004</c:v>
                </c:pt>
                <c:pt idx="226">
                  <c:v>301.44689780761803</c:v>
                </c:pt>
                <c:pt idx="227">
                  <c:v>309.0741587040286</c:v>
                </c:pt>
                <c:pt idx="228">
                  <c:v>316.7514068561286</c:v>
                </c:pt>
                <c:pt idx="229">
                  <c:v>324.47641916357856</c:v>
                </c:pt>
                <c:pt idx="230">
                  <c:v>332.24695869497521</c:v>
                </c:pt>
                <c:pt idx="231">
                  <c:v>340.06077533559949</c:v>
                </c:pt>
                <c:pt idx="232">
                  <c:v>347.91560643898191</c:v>
                </c:pt>
                <c:pt idx="233">
                  <c:v>355.80917748209754</c:v>
                </c:pt>
                <c:pt idx="234">
                  <c:v>363.73920272399795</c:v>
                </c:pt>
                <c:pt idx="235">
                  <c:v>371.70338586769708</c:v>
                </c:pt>
                <c:pt idx="236">
                  <c:v>379.6994207251044</c:v>
                </c:pt>
                <c:pt idx="237">
                  <c:v>387.72499188483118</c:v>
                </c:pt>
                <c:pt idx="238">
                  <c:v>395.77777538266253</c:v>
                </c:pt>
                <c:pt idx="239">
                  <c:v>403.85543937451052</c:v>
                </c:pt>
                <c:pt idx="240">
                  <c:v>411.9556448116416</c:v>
                </c:pt>
                <c:pt idx="241">
                  <c:v>420.07604611799781</c:v>
                </c:pt>
                <c:pt idx="242">
                  <c:v>428.21429186940441</c:v>
                </c:pt>
                <c:pt idx="243">
                  <c:v>436.36802547447178</c:v>
                </c:pt>
                <c:pt idx="244">
                  <c:v>444.53488585699318</c:v>
                </c:pt>
                <c:pt idx="245">
                  <c:v>452.71250813964087</c:v>
                </c:pt>
                <c:pt idx="246">
                  <c:v>460.89852432876683</c:v>
                </c:pt>
                <c:pt idx="247">
                  <c:v>469.09056400009729</c:v>
                </c:pt>
                <c:pt idx="248">
                  <c:v>477.28625498514015</c:v>
                </c:pt>
                <c:pt idx="249">
                  <c:v>485.48322405809233</c:v>
                </c:pt>
                <c:pt idx="250">
                  <c:v>493.6790976230551</c:v>
                </c:pt>
                <c:pt idx="251">
                  <c:v>501.87150240135577</c:v>
                </c:pt>
                <c:pt idx="252">
                  <c:v>510.05806611877824</c:v>
                </c:pt>
                <c:pt idx="253">
                  <c:v>518.23641819250099</c:v>
                </c:pt>
                <c:pt idx="254">
                  <c:v>526.40419041755035</c:v>
                </c:pt>
                <c:pt idx="255">
                  <c:v>534.55901765255646</c:v>
                </c:pt>
                <c:pt idx="256">
                  <c:v>542.69853850463028</c:v>
                </c:pt>
                <c:pt idx="257">
                  <c:v>550.82039601315137</c:v>
                </c:pt>
                <c:pt idx="258">
                  <c:v>558.9222383322724</c:v>
                </c:pt>
                <c:pt idx="259">
                  <c:v>567.00171941194378</c:v>
                </c:pt>
                <c:pt idx="260">
                  <c:v>575.05649967725788</c:v>
                </c:pt>
                <c:pt idx="261">
                  <c:v>583.08424670592285</c:v>
                </c:pt>
                <c:pt idx="262">
                  <c:v>591.08263590365766</c:v>
                </c:pt>
                <c:pt idx="263">
                  <c:v>599.04935117732725</c:v>
                </c:pt>
                <c:pt idx="264">
                  <c:v>606.9820856056125</c:v>
                </c:pt>
                <c:pt idx="265">
                  <c:v>614.87854210702812</c:v>
                </c:pt>
                <c:pt idx="266">
                  <c:v>622.73643410508498</c:v>
                </c:pt>
                <c:pt idx="267">
                  <c:v>630.55348619041206</c:v>
                </c:pt>
                <c:pt idx="268">
                  <c:v>638.32743477965505</c:v>
                </c:pt>
                <c:pt idx="269">
                  <c:v>646.05602877093338</c:v>
                </c:pt>
                <c:pt idx="270">
                  <c:v>653.73703019569564</c:v>
                </c:pt>
                <c:pt idx="271">
                  <c:v>661.36821486676672</c:v>
                </c:pt>
                <c:pt idx="272">
                  <c:v>668.94737302240867</c:v>
                </c:pt>
                <c:pt idx="273">
                  <c:v>676.47230996619624</c:v>
                </c:pt>
                <c:pt idx="274">
                  <c:v>683.94084670253869</c:v>
                </c:pt>
                <c:pt idx="275">
                  <c:v>691.3508205676502</c:v>
                </c:pt>
                <c:pt idx="276">
                  <c:v>698.70008585579239</c:v>
                </c:pt>
                <c:pt idx="277">
                  <c:v>705.98651444060647</c:v>
                </c:pt>
                <c:pt idx="278">
                  <c:v>713.2079963913535</c:v>
                </c:pt>
                <c:pt idx="279">
                  <c:v>720.36244058389047</c:v>
                </c:pt>
                <c:pt idx="280">
                  <c:v>727.44777530619194</c:v>
                </c:pt>
                <c:pt idx="281">
                  <c:v>734.46194885825901</c:v>
                </c:pt>
                <c:pt idx="282">
                  <c:v>741.40293014622898</c:v>
                </c:pt>
                <c:pt idx="283">
                  <c:v>748.26870927051903</c:v>
                </c:pt>
                <c:pt idx="284">
                  <c:v>755.05729810783328</c:v>
                </c:pt>
                <c:pt idx="285">
                  <c:v>761.76673088686209</c:v>
                </c:pt>
                <c:pt idx="286">
                  <c:v>768.39506475751364</c:v>
                </c:pt>
                <c:pt idx="287">
                  <c:v>774.94038035350059</c:v>
                </c:pt>
                <c:pt idx="288">
                  <c:v>781.40078234813382</c:v>
                </c:pt>
                <c:pt idx="289">
                  <c:v>787.77440000315084</c:v>
                </c:pt>
                <c:pt idx="290">
                  <c:v>794.05938771042611</c:v>
                </c:pt>
                <c:pt idx="291">
                  <c:v>800.25392552640346</c:v>
                </c:pt>
                <c:pt idx="292">
                  <c:v>806.35621969909585</c:v>
                </c:pt>
                <c:pt idx="293">
                  <c:v>812.36450318750542</c:v>
                </c:pt>
                <c:pt idx="294">
                  <c:v>818.27703617330121</c:v>
                </c:pt>
                <c:pt idx="295">
                  <c:v>824.09210656462051</c:v>
                </c:pt>
                <c:pt idx="296">
                  <c:v>829.80803049183942</c:v>
                </c:pt>
                <c:pt idx="297">
                  <c:v>835.42315279516947</c:v>
                </c:pt>
                <c:pt idx="298">
                  <c:v>840.93584750394473</c:v>
                </c:pt>
                <c:pt idx="299">
                  <c:v>846.34451830745138</c:v>
                </c:pt>
                <c:pt idx="300">
                  <c:v>851.64759901717093</c:v>
                </c:pt>
                <c:pt idx="301">
                  <c:v>856.84355402030542</c:v>
                </c:pt>
                <c:pt idx="302">
                  <c:v>861.93087872444039</c:v>
                </c:pt>
                <c:pt idx="303">
                  <c:v>866.90809999323164</c:v>
                </c:pt>
                <c:pt idx="304">
                  <c:v>871.7737765729803</c:v>
                </c:pt>
                <c:pt idx="305">
                  <c:v>876.52649950997886</c:v>
                </c:pt>
                <c:pt idx="306">
                  <c:v>881.16489255849854</c:v>
                </c:pt>
                <c:pt idx="307">
                  <c:v>885.68761257931078</c:v>
                </c:pt>
                <c:pt idx="308">
                  <c:v>890.09334992861943</c:v>
                </c:pt>
                <c:pt idx="309">
                  <c:v>894.38082883729453</c:v>
                </c:pt>
                <c:pt idx="310">
                  <c:v>898.54880778029633</c:v>
                </c:pt>
                <c:pt idx="311">
                  <c:v>902.59607983618343</c:v>
                </c:pt>
                <c:pt idx="312">
                  <c:v>906.52147303660252</c:v>
                </c:pt>
                <c:pt idx="313">
                  <c:v>910.32385070565283</c:v>
                </c:pt>
                <c:pt idx="314">
                  <c:v>914.00211178903464</c:v>
                </c:pt>
                <c:pt idx="315">
                  <c:v>917.55519117288168</c:v>
                </c:pt>
                <c:pt idx="316">
                  <c:v>920.98205999218555</c:v>
                </c:pt>
                <c:pt idx="317">
                  <c:v>924.28172592872443</c:v>
                </c:pt>
                <c:pt idx="318">
                  <c:v>927.45323349840817</c:v>
                </c:pt>
                <c:pt idx="319">
                  <c:v>930.49566432795882</c:v>
                </c:pt>
                <c:pt idx="320">
                  <c:v>933.40813742084265</c:v>
                </c:pt>
                <c:pt idx="321">
                  <c:v>936.1898094123809</c:v>
                </c:pt>
                <c:pt idx="322">
                  <c:v>938.83987481396241</c:v>
                </c:pt>
                <c:pt idx="323">
                  <c:v>941.35756624629062</c:v>
                </c:pt>
                <c:pt idx="324">
                  <c:v>943.74215466159058</c:v>
                </c:pt>
                <c:pt idx="325">
                  <c:v>945.99294955472146</c:v>
                </c:pt>
                <c:pt idx="326">
                  <c:v>948.10929916312602</c:v>
                </c:pt>
                <c:pt idx="327">
                  <c:v>950.09059065556085</c:v>
                </c:pt>
                <c:pt idx="328">
                  <c:v>951.93625030955332</c:v>
                </c:pt>
                <c:pt idx="329">
                  <c:v>953.64574367753573</c:v>
                </c:pt>
                <c:pt idx="330">
                  <c:v>955.21857574160435</c:v>
                </c:pt>
                <c:pt idx="331">
                  <c:v>956.65429105686212</c:v>
                </c:pt>
                <c:pt idx="332">
                  <c:v>957.95247388330131</c:v>
                </c:pt>
                <c:pt idx="333">
                  <c:v>959.11274830619004</c:v>
                </c:pt>
                <c:pt idx="334">
                  <c:v>960.13477834492517</c:v>
                </c:pt>
                <c:pt idx="335">
                  <c:v>961.01826805032272</c:v>
                </c:pt>
                <c:pt idx="336">
                  <c:v>961.76296159031563</c:v>
                </c:pt>
                <c:pt idx="337">
                  <c:v>962.36864332403525</c:v>
                </c:pt>
                <c:pt idx="338">
                  <c:v>962.83513786425408</c:v>
                </c:pt>
                <c:pt idx="339">
                  <c:v>963.16231012817286</c:v>
                </c:pt>
                <c:pt idx="340">
                  <c:v>963.35006537653658</c:v>
                </c:pt>
                <c:pt idx="341">
                  <c:v>963.39834924106776</c:v>
                </c:pt>
                <c:pt idx="342">
                  <c:v>963.30714774021067</c:v>
                </c:pt>
                <c:pt idx="343">
                  <c:v>963.07648728317872</c:v>
                </c:pt>
                <c:pt idx="344">
                  <c:v>962.70643466230831</c:v>
                </c:pt>
                <c:pt idx="345">
                  <c:v>962.19709703371723</c:v>
                </c:pt>
                <c:pt idx="346">
                  <c:v>961.54862188627567</c:v>
                </c:pt>
                <c:pt idx="347">
                  <c:v>960.76119699889728</c:v>
                </c:pt>
                <c:pt idx="348">
                  <c:v>959.83505038616499</c:v>
                </c:pt>
                <c:pt idx="349">
                  <c:v>958.77045023230426</c:v>
                </c:pt>
                <c:pt idx="350">
                  <c:v>957.5677048135251</c:v>
                </c:pt>
                <c:pt idx="351">
                  <c:v>956.22716240875457</c:v>
                </c:pt>
                <c:pt idx="352">
                  <c:v>954.74921119878536</c:v>
                </c:pt>
                <c:pt idx="353">
                  <c:v>953.13427915387115</c:v>
                </c:pt>
                <c:pt idx="354">
                  <c:v>951.38283390979757</c:v>
                </c:pt>
                <c:pt idx="355">
                  <c:v>949.49538263247155</c:v>
                </c:pt>
                <c:pt idx="356">
                  <c:v>947.47247187105927</c:v>
                </c:pt>
                <c:pt idx="357">
                  <c:v>945.31468739972172</c:v>
                </c:pt>
                <c:pt idx="358">
                  <c:v>943.02265404799437</c:v>
                </c:pt>
                <c:pt idx="359">
                  <c:v>940.59703551985251</c:v>
                </c:pt>
                <c:pt idx="360">
                  <c:v>938.0385342015245</c:v>
                </c:pt>
                <c:pt idx="361">
                  <c:v>935.34789095810152</c:v>
                </c:pt>
                <c:pt idx="362">
                  <c:v>932.5258849190036</c:v>
                </c:pt>
                <c:pt idx="363">
                  <c:v>929.57333325237073</c:v>
                </c:pt>
                <c:pt idx="364">
                  <c:v>926.49109092843128</c:v>
                </c:pt>
                <c:pt idx="365">
                  <c:v>923.28005047193142</c:v>
                </c:pt>
                <c:pt idx="366">
                  <c:v>919.94114170368539</c:v>
                </c:pt>
                <c:pt idx="367">
                  <c:v>916.47533147132776</c:v>
                </c:pt>
                <c:pt idx="368">
                  <c:v>912.88362336934381</c:v>
                </c:pt>
                <c:pt idx="369">
                  <c:v>909.16705744845649</c:v>
                </c:pt>
                <c:pt idx="370">
                  <c:v>905.32670991446321</c:v>
                </c:pt>
                <c:pt idx="371">
                  <c:v>901.36369281659529</c:v>
                </c:pt>
                <c:pt idx="372">
                  <c:v>897.27915372550228</c:v>
                </c:pt>
                <c:pt idx="373">
                  <c:v>893.07427540095216</c:v>
                </c:pt>
                <c:pt idx="374">
                  <c:v>888.75027544933789</c:v>
                </c:pt>
                <c:pt idx="375">
                  <c:v>884.30840597109602</c:v>
                </c:pt>
                <c:pt idx="376">
                  <c:v>879.74995319813399</c:v>
                </c:pt>
                <c:pt idx="377">
                  <c:v>875.07623712138036</c:v>
                </c:pt>
                <c:pt idx="378">
                  <c:v>870.28861110855109</c:v>
                </c:pt>
                <c:pt idx="379">
                  <c:v>865.38846151225528</c:v>
                </c:pt>
                <c:pt idx="380">
                  <c:v>860.37720726855218</c:v>
                </c:pt>
                <c:pt idx="381">
                  <c:v>855.25629948606513</c:v>
                </c:pt>
                <c:pt idx="382">
                  <c:v>850.02722102579071</c:v>
                </c:pt>
                <c:pt idx="383">
                  <c:v>844.69148607169916</c:v>
                </c:pt>
                <c:pt idx="384">
                  <c:v>839.25063969227745</c:v>
                </c:pt>
                <c:pt idx="385">
                  <c:v>833.70625739312425</c:v>
                </c:pt>
                <c:pt idx="386">
                  <c:v>828.05994466072548</c:v>
                </c:pt>
                <c:pt idx="387">
                  <c:v>822.3133364975597</c:v>
                </c:pt>
                <c:pt idx="388">
                  <c:v>816.46809694864783</c:v>
                </c:pt>
                <c:pt idx="389">
                  <c:v>810.52591861969415</c:v>
                </c:pt>
                <c:pt idx="390">
                  <c:v>804.48852218696209</c:v>
                </c:pt>
                <c:pt idx="391">
                  <c:v>798.35765589901598</c:v>
                </c:pt>
                <c:pt idx="392">
                  <c:v>792.1350950704807</c:v>
                </c:pt>
                <c:pt idx="393">
                  <c:v>785.82264156796509</c:v>
                </c:pt>
                <c:pt idx="394">
                  <c:v>779.42212328829396</c:v>
                </c:pt>
                <c:pt idx="395">
                  <c:v>772.93539362920626</c:v>
                </c:pt>
                <c:pt idx="396">
                  <c:v>766.36433095266329</c:v>
                </c:pt>
                <c:pt idx="397">
                  <c:v>759.71083804093553</c:v>
                </c:pt>
                <c:pt idx="398">
                  <c:v>752.97684154561205</c:v>
                </c:pt>
                <c:pt idx="399">
                  <c:v>746.16429142969992</c:v>
                </c:pt>
                <c:pt idx="400">
                  <c:v>739.27516040297428</c:v>
                </c:pt>
                <c:pt idx="401">
                  <c:v>732.31144335074032</c:v>
                </c:pt>
                <c:pt idx="402">
                  <c:v>725.27515675617542</c:v>
                </c:pt>
                <c:pt idx="403">
                  <c:v>718.16833811641345</c:v>
                </c:pt>
                <c:pt idx="404">
                  <c:v>710.99304535255101</c:v>
                </c:pt>
                <c:pt idx="405">
                  <c:v>703.75135621373215</c:v>
                </c:pt>
                <c:pt idx="406">
                  <c:v>696.44536767549607</c:v>
                </c:pt>
                <c:pt idx="407">
                  <c:v>689.07719533255545</c:v>
                </c:pt>
                <c:pt idx="408">
                  <c:v>681.64897278618412</c:v>
                </c:pt>
                <c:pt idx="409">
                  <c:v>674.16285102639063</c:v>
                </c:pt>
                <c:pt idx="410">
                  <c:v>666.62099780905373</c:v>
                </c:pt>
                <c:pt idx="411">
                  <c:v>659.0255970282094</c:v>
                </c:pt>
                <c:pt idx="412">
                  <c:v>651.37884808365811</c:v>
                </c:pt>
                <c:pt idx="413">
                  <c:v>643.68296524408515</c:v>
                </c:pt>
                <c:pt idx="414">
                  <c:v>635.94017700587574</c:v>
                </c:pt>
                <c:pt idx="415">
                  <c:v>628.15272544780817</c:v>
                </c:pt>
                <c:pt idx="416">
                  <c:v>620.32286558181715</c:v>
                </c:pt>
                <c:pt idx="417">
                  <c:v>612.45286470000633</c:v>
                </c:pt>
                <c:pt idx="418">
                  <c:v>604.54500171811355</c:v>
                </c:pt>
                <c:pt idx="419">
                  <c:v>596.60156651560305</c:v>
                </c:pt>
                <c:pt idx="420">
                  <c:v>588.62485927258172</c:v>
                </c:pt>
                <c:pt idx="421">
                  <c:v>580.61718980374451</c:v>
                </c:pt>
                <c:pt idx="422">
                  <c:v>572.58087688951389</c:v>
                </c:pt>
                <c:pt idx="423">
                  <c:v>564.51824760459169</c:v>
                </c:pt>
                <c:pt idx="424">
                  <c:v>556.43163664411225</c:v>
                </c:pt>
                <c:pt idx="425">
                  <c:v>548.32338564758152</c:v>
                </c:pt>
                <c:pt idx="426">
                  <c:v>540.19584252081063</c:v>
                </c:pt>
                <c:pt idx="427">
                  <c:v>532.05136075602832</c:v>
                </c:pt>
                <c:pt idx="428">
                  <c:v>523.8922987503887</c:v>
                </c:pt>
                <c:pt idx="429">
                  <c:v>515.72101912304322</c:v>
                </c:pt>
                <c:pt idx="430">
                  <c:v>507.53988803099753</c:v>
                </c:pt>
                <c:pt idx="431">
                  <c:v>499.35127448394809</c:v>
                </c:pt>
                <c:pt idx="432">
                  <c:v>491.15754965828444</c:v>
                </c:pt>
                <c:pt idx="433">
                  <c:v>482.96108621046977</c:v>
                </c:pt>
                <c:pt idx="434">
                  <c:v>474.76425758998641</c:v>
                </c:pt>
                <c:pt idx="435">
                  <c:v>466.56943735206499</c:v>
                </c:pt>
                <c:pt idx="436">
                  <c:v>458.37899847036624</c:v>
                </c:pt>
                <c:pt idx="437">
                  <c:v>450.19531264984005</c:v>
                </c:pt>
                <c:pt idx="438">
                  <c:v>442.02074963995551</c:v>
                </c:pt>
                <c:pt idx="439">
                  <c:v>433.85767654848883</c:v>
                </c:pt>
                <c:pt idx="440">
                  <c:v>425.70845715608209</c:v>
                </c:pt>
                <c:pt idx="441">
                  <c:v>417.57545123175919</c:v>
                </c:pt>
                <c:pt idx="442">
                  <c:v>409.46101384961588</c:v>
                </c:pt>
                <c:pt idx="443">
                  <c:v>401.36749470685356</c:v>
                </c:pt>
                <c:pt idx="444">
                  <c:v>393.29723744337872</c:v>
                </c:pt>
                <c:pt idx="445">
                  <c:v>385.25257896315895</c:v>
                </c:pt>
                <c:pt idx="446">
                  <c:v>377.23584875752363</c:v>
                </c:pt>
                <c:pt idx="447">
                  <c:v>369.24936823061074</c:v>
                </c:pt>
                <c:pt idx="448">
                  <c:v>361.29545002716281</c:v>
                </c:pt>
                <c:pt idx="449">
                  <c:v>353.37639736285121</c:v>
                </c:pt>
                <c:pt idx="450">
                  <c:v>345.49450335733519</c:v>
                </c:pt>
                <c:pt idx="451">
                  <c:v>337.65205037024293</c:v>
                </c:pt>
                <c:pt idx="452">
                  <c:v>329.8513093402691</c:v>
                </c:pt>
                <c:pt idx="453">
                  <c:v>322.09453912757999</c:v>
                </c:pt>
                <c:pt idx="454">
                  <c:v>314.3839858597122</c:v>
                </c:pt>
                <c:pt idx="455">
                  <c:v>306.72188228116647</c:v>
                </c:pt>
                <c:pt idx="456">
                  <c:v>299.11044710686895</c:v>
                </c:pt>
                <c:pt idx="457">
                  <c:v>291.55188437969838</c:v>
                </c:pt>
                <c:pt idx="458">
                  <c:v>284.04838283226206</c:v>
                </c:pt>
                <c:pt idx="459">
                  <c:v>276.60211525310501</c:v>
                </c:pt>
                <c:pt idx="460">
                  <c:v>269.21523785753277</c:v>
                </c:pt>
                <c:pt idx="461">
                  <c:v>261.88988966324098</c:v>
                </c:pt>
                <c:pt idx="462">
                  <c:v>254.62819187091779</c:v>
                </c:pt>
                <c:pt idx="463">
                  <c:v>247.43224725000462</c:v>
                </c:pt>
                <c:pt idx="464">
                  <c:v>240.30413952980518</c:v>
                </c:pt>
                <c:pt idx="465">
                  <c:v>233.24593279609314</c:v>
                </c:pt>
                <c:pt idx="466">
                  <c:v>226.25967089341506</c:v>
                </c:pt>
                <c:pt idx="467">
                  <c:v>219.34737683326171</c:v>
                </c:pt>
                <c:pt idx="468">
                  <c:v>212.51105220825457</c:v>
                </c:pt>
              </c:numCache>
            </c:numRef>
          </c:val>
          <c:smooth val="0"/>
        </c:ser>
        <c:ser>
          <c:idx val="9"/>
          <c:order val="9"/>
          <c:spPr>
            <a:ln w="12700">
              <a:solidFill>
                <a:srgbClr val="CCFFFF"/>
              </a:solidFill>
              <a:prstDash val="solid"/>
            </a:ln>
          </c:spPr>
          <c:marker>
            <c:symbol val="none"/>
          </c:marker>
          <c:val>
            <c:numRef>
              <c:f>Calculations!$M$24:$M$492</c:f>
              <c:numCache>
                <c:formatCode>General</c:formatCode>
                <c:ptCount val="469"/>
                <c:pt idx="0">
                  <c:v>620.12299256088681</c:v>
                </c:pt>
                <c:pt idx="1">
                  <c:v>622.10467553989724</c:v>
                </c:pt>
                <c:pt idx="2">
                  <c:v>623.35895709712213</c:v>
                </c:pt>
                <c:pt idx="3">
                  <c:v>623.88289558357155</c:v>
                </c:pt>
                <c:pt idx="4">
                  <c:v>623.67526221364255</c:v>
                </c:pt>
                <c:pt idx="5">
                  <c:v>622.73654394697303</c:v>
                </c:pt>
                <c:pt idx="6">
                  <c:v>621.06894234638207</c:v>
                </c:pt>
                <c:pt idx="7">
                  <c:v>618.67636841457556</c:v>
                </c:pt>
                <c:pt idx="8">
                  <c:v>615.56443342172599</c:v>
                </c:pt>
                <c:pt idx="9">
                  <c:v>611.74043574543907</c:v>
                </c:pt>
                <c:pt idx="10">
                  <c:v>607.213343753971</c:v>
                </c:pt>
                <c:pt idx="11">
                  <c:v>601.99377477283997</c:v>
                </c:pt>
                <c:pt idx="12">
                  <c:v>596.09397018416075</c:v>
                </c:pt>
                <c:pt idx="13">
                  <c:v>589.52776671710274</c:v>
                </c:pt>
                <c:pt idx="14">
                  <c:v>582.31056399680244</c:v>
                </c:pt>
                <c:pt idx="15">
                  <c:v>574.45928842783826</c:v>
                </c:pt>
                <c:pt idx="16">
                  <c:v>565.99235349697051</c:v>
                </c:pt>
                <c:pt idx="17">
                  <c:v>556.92961658824834</c:v>
                </c:pt>
                <c:pt idx="18">
                  <c:v>547.2923324117653</c:v>
                </c:pt>
                <c:pt idx="19">
                  <c:v>537.10310315528409</c:v>
                </c:pt>
                <c:pt idx="20">
                  <c:v>526.38582547564283</c:v>
                </c:pt>
                <c:pt idx="21">
                  <c:v>515.16563445425936</c:v>
                </c:pt>
                <c:pt idx="22">
                  <c:v>503.46884464817686</c:v>
                </c:pt>
                <c:pt idx="23">
                  <c:v>491.3228883749008</c:v>
                </c:pt>
                <c:pt idx="24">
                  <c:v>478.75625137576895</c:v>
                </c:pt>
                <c:pt idx="25">
                  <c:v>465.79840600874059</c:v>
                </c:pt>
                <c:pt idx="26">
                  <c:v>452.47974212728747</c:v>
                </c:pt>
                <c:pt idx="27">
                  <c:v>438.8314958074958</c:v>
                </c:pt>
                <c:pt idx="28">
                  <c:v>424.88567609053405</c:v>
                </c:pt>
                <c:pt idx="29">
                  <c:v>410.67498991229581</c:v>
                </c:pt>
                <c:pt idx="30">
                  <c:v>396.23276539628154</c:v>
                </c:pt>
                <c:pt idx="31">
                  <c:v>381.59287368961634</c:v>
                </c:pt>
                <c:pt idx="32">
                  <c:v>366.78964952552178</c:v>
                </c:pt>
                <c:pt idx="33">
                  <c:v>351.85781069854795</c:v>
                </c:pt>
                <c:pt idx="34">
                  <c:v>336.83237664141359</c:v>
                </c:pt>
                <c:pt idx="35">
                  <c:v>321.74858629442207</c:v>
                </c:pt>
                <c:pt idx="36">
                  <c:v>306.64181546006694</c:v>
                </c:pt>
                <c:pt idx="37">
                  <c:v>291.54749383665694</c:v>
                </c:pt>
                <c:pt idx="38">
                  <c:v>276.50102192554084</c:v>
                </c:pt>
                <c:pt idx="39">
                  <c:v>261.5376880068066</c:v>
                </c:pt>
                <c:pt idx="40">
                  <c:v>246.69258537817137</c:v>
                </c:pt>
                <c:pt idx="41">
                  <c:v>232.00053005116192</c:v>
                </c:pt>
                <c:pt idx="42">
                  <c:v>217.49597909760877</c:v>
                </c:pt>
                <c:pt idx="43">
                  <c:v>203.21294983795977</c:v>
                </c:pt>
                <c:pt idx="44">
                  <c:v>189.18494006093147</c:v>
                </c:pt>
                <c:pt idx="45">
                  <c:v>175.44484946161612</c:v>
                </c:pt>
                <c:pt idx="46">
                  <c:v>162.02490248228602</c:v>
                </c:pt>
                <c:pt idx="47">
                  <c:v>148.95657273685981</c:v>
                </c:pt>
                <c:pt idx="48">
                  <c:v>136.27050919627638</c:v>
                </c:pt>
                <c:pt idx="49">
                  <c:v>123.99646430789213</c:v>
                </c:pt>
                <c:pt idx="50">
                  <c:v>112.16322421748183</c:v>
                </c:pt>
                <c:pt idx="51">
                  <c:v>100.79854125749401</c:v>
                </c:pt>
                <c:pt idx="52">
                  <c:v>89.929068859894329</c:v>
                </c:pt>
                <c:pt idx="53">
                  <c:v>79.58029904624351</c:v>
                </c:pt>
                <c:pt idx="54">
                  <c:v>69.776502641616446</c:v>
                </c:pt>
                <c:pt idx="55">
                  <c:v>60.540672352575484</c:v>
                </c:pt>
                <c:pt idx="56">
                  <c:v>51.894468842697279</c:v>
                </c:pt>
                <c:pt idx="57">
                  <c:v>43.858169932121768</c:v>
                </c:pt>
                <c:pt idx="58">
                  <c:v>36.450623040264134</c:v>
                </c:pt>
                <c:pt idx="59">
                  <c:v>29.689200983225248</c:v>
                </c:pt>
                <c:pt idx="60">
                  <c:v>23.589761229570172</c:v>
                </c:pt>
                <c:pt idx="61">
                  <c:v>18.166608710027504</c:v>
                </c:pt>
                <c:pt idx="62">
                  <c:v>13.432462268337474</c:v>
                </c:pt>
                <c:pt idx="63">
                  <c:v>9.3984248319232506</c:v>
                </c:pt>
                <c:pt idx="64">
                  <c:v>6.0739573723524245</c:v>
                </c:pt>
                <c:pt idx="65">
                  <c:v>3.4668567166517619</c:v>
                </c:pt>
                <c:pt idx="66">
                  <c:v>1.5832372615185477</c:v>
                </c:pt>
                <c:pt idx="67">
                  <c:v>0.42751663331068812</c:v>
                </c:pt>
                <c:pt idx="68">
                  <c:v>2.4053274502762179E-3</c:v>
                </c:pt>
                <c:pt idx="69">
                  <c:v>0.30890035153595363</c:v>
                </c:pt>
                <c:pt idx="70">
                  <c:v>1.3462828870753469</c:v>
                </c:pt>
                <c:pt idx="71">
                  <c:v>3.1121199753198994</c:v>
                </c:pt>
                <c:pt idx="72">
                  <c:v>5.6022702232486949</c:v>
                </c:pt>
                <c:pt idx="73">
                  <c:v>8.8108935163201636</c:v>
                </c:pt>
                <c:pt idx="74">
                  <c:v>12.730464715210474</c:v>
                </c:pt>
                <c:pt idx="75">
                  <c:v>17.351791304417759</c:v>
                </c:pt>
                <c:pt idx="76">
                  <c:v>22.664034951340227</c:v>
                </c:pt>
                <c:pt idx="77">
                  <c:v>28.654736925265922</c:v>
                </c:pt>
                <c:pt idx="78">
                  <c:v>35.309847316659102</c:v>
                </c:pt>
                <c:pt idx="79">
                  <c:v>42.613757988217571</c:v>
                </c:pt>
                <c:pt idx="80">
                  <c:v>50.549339180417633</c:v>
                </c:pt>
                <c:pt idx="81">
                  <c:v>59.097979685700295</c:v>
                </c:pt>
                <c:pt idx="82">
                  <c:v>68.23963049707541</c:v>
                </c:pt>
                <c:pt idx="83">
                  <c:v>77.952851828778165</c:v>
                </c:pt>
                <c:pt idx="84">
                  <c:v>88.214863398697048</c:v>
                </c:pt>
                <c:pt idx="85">
                  <c:v>99.001597854653141</c:v>
                </c:pt>
                <c:pt idx="86">
                  <c:v>110.28775721922244</c:v>
                </c:pt>
                <c:pt idx="87">
                  <c:v>122.04687222072951</c:v>
                </c:pt>
                <c:pt idx="88">
                  <c:v>134.25136437125968</c:v>
                </c:pt>
                <c:pt idx="89">
                  <c:v>146.87261064610118</c:v>
                </c:pt>
                <c:pt idx="90">
                  <c:v>159.88101061292443</c:v>
                </c:pt>
                <c:pt idx="91">
                  <c:v>173.24605585326162</c:v>
                </c:pt>
                <c:pt idx="92">
                  <c:v>186.93640151347495</c:v>
                </c:pt>
                <c:pt idx="93">
                  <c:v>200.91993981740171</c:v>
                </c:pt>
                <c:pt idx="94">
                  <c:v>215.16387536827386</c:v>
                </c:pt>
                <c:pt idx="95">
                  <c:v>229.63480206330149</c:v>
                </c:pt>
                <c:pt idx="96">
                  <c:v>244.2987814405424</c:v>
                </c:pt>
                <c:pt idx="97">
                  <c:v>259.12142227429695</c:v>
                </c:pt>
                <c:pt idx="98">
                  <c:v>274.06796123237132</c:v>
                </c:pt>
                <c:pt idx="99">
                  <c:v>289.10334440603526</c:v>
                </c:pt>
                <c:pt idx="100">
                  <c:v>304.19230952146154</c:v>
                </c:pt>
                <c:pt idx="101">
                  <c:v>319.29946863984469</c:v>
                </c:pt>
                <c:pt idx="102">
                  <c:v>334.38939115223837</c:v>
                </c:pt>
                <c:pt idx="103">
                  <c:v>349.4266868744682</c:v>
                </c:pt>
                <c:pt idx="104">
                  <c:v>364.37608904723277</c:v>
                </c:pt>
                <c:pt idx="105">
                  <c:v>379.2025370467444</c:v>
                </c:pt>
                <c:pt idx="106">
                  <c:v>393.87125861191703</c:v>
                </c:pt>
                <c:pt idx="107">
                  <c:v>408.34785139526474</c:v>
                </c:pt>
                <c:pt idx="108">
                  <c:v>422.59836364624613</c:v>
                </c:pt>
                <c:pt idx="109">
                  <c:v>436.5893738378295</c:v>
                </c:pt>
                <c:pt idx="110">
                  <c:v>450.28806904953325</c:v>
                </c:pt>
                <c:pt idx="111">
                  <c:v>463.66232192310764</c:v>
                </c:pt>
                <c:pt idx="112">
                  <c:v>476.68076601038211</c:v>
                </c:pt>
                <c:pt idx="113">
                  <c:v>489.31286933655326</c:v>
                </c:pt>
                <c:pt idx="114">
                  <c:v>501.5290060064018</c:v>
                </c:pt>
                <c:pt idx="115">
                  <c:v>513.30052568548626</c:v>
                </c:pt>
                <c:pt idx="116">
                  <c:v>524.59982079337624</c:v>
                </c:pt>
                <c:pt idx="117">
                  <c:v>535.4003912513208</c:v>
                </c:pt>
                <c:pt idx="118">
                  <c:v>545.67690663251449</c:v>
                </c:pt>
                <c:pt idx="119">
                  <c:v>555.4052655691919</c:v>
                </c:pt>
                <c:pt idx="120">
                  <c:v>564.56265227722906</c:v>
                </c:pt>
                <c:pt idx="121">
                  <c:v>573.12759006568251</c:v>
                </c:pt>
                <c:pt idx="122">
                  <c:v>581.07999170577204</c:v>
                </c:pt>
                <c:pt idx="123">
                  <c:v>588.40120654117743</c:v>
                </c:pt>
                <c:pt idx="124">
                  <c:v>595.07406422916142</c:v>
                </c:pt>
                <c:pt idx="125">
                  <c:v>601.08291500993562</c:v>
                </c:pt>
                <c:pt idx="126">
                  <c:v>606.41366640982142</c:v>
                </c:pt>
                <c:pt idx="127">
                  <c:v>611.05381629213275</c:v>
                </c:pt>
                <c:pt idx="128">
                  <c:v>614.99248217826175</c:v>
                </c:pt>
                <c:pt idx="129">
                  <c:v>618.22042677020363</c:v>
                </c:pt>
                <c:pt idx="130">
                  <c:v>620.73007961466283</c:v>
                </c:pt>
                <c:pt idx="131">
                  <c:v>622.51555485793074</c:v>
                </c:pt>
                <c:pt idx="132">
                  <c:v>623.57266504989639</c:v>
                </c:pt>
                <c:pt idx="133">
                  <c:v>623.89893096481444</c:v>
                </c:pt>
                <c:pt idx="134">
                  <c:v>623.49358741579874</c:v>
                </c:pt>
                <c:pt idx="135">
                  <c:v>622.35758504940452</c:v>
                </c:pt>
                <c:pt idx="136">
                  <c:v>620.49358811609022</c:v>
                </c:pt>
                <c:pt idx="137">
                  <c:v>617.9059682217877</c:v>
                </c:pt>
                <c:pt idx="138">
                  <c:v>614.60079407523722</c:v>
                </c:pt>
                <c:pt idx="139">
                  <c:v>610.58581725512829</c:v>
                </c:pt>
                <c:pt idx="140">
                  <c:v>605.87045403043192</c:v>
                </c:pt>
                <c:pt idx="141">
                  <c:v>600.46576327655521</c:v>
                </c:pt>
                <c:pt idx="142">
                  <c:v>594.38442053911717</c:v>
                </c:pt>
                <c:pt idx="143">
                  <c:v>587.6406883061677</c:v>
                </c:pt>
                <c:pt idx="144">
                  <c:v>580.25038255857521</c:v>
                </c:pt>
                <c:pt idx="145">
                  <c:v>572.23083567702588</c:v>
                </c:pt>
                <c:pt idx="146">
                  <c:v>563.60085579263546</c:v>
                </c:pt>
                <c:pt idx="147">
                  <c:v>554.38068267650203</c:v>
                </c:pt>
                <c:pt idx="148">
                  <c:v>544.59194027165381</c:v>
                </c:pt>
                <c:pt idx="149">
                  <c:v>534.25758597871823</c:v>
                </c:pt>
                <c:pt idx="150">
                  <c:v>523.40185681424987</c:v>
                </c:pt>
                <c:pt idx="151">
                  <c:v>512.0502125679991</c:v>
                </c:pt>
                <c:pt idx="152">
                  <c:v>500.22927609241651</c:v>
                </c:pt>
                <c:pt idx="153">
                  <c:v>487.96677086445663</c:v>
                </c:pt>
                <c:pt idx="154">
                  <c:v>475.29145596608873</c:v>
                </c:pt>
                <c:pt idx="155">
                  <c:v>462.23305863603036</c:v>
                </c:pt>
                <c:pt idx="156">
                  <c:v>448.82220455086383</c:v>
                </c:pt>
                <c:pt idx="157">
                  <c:v>435.09034599907238</c:v>
                </c:pt>
                <c:pt idx="158">
                  <c:v>421.06968811642145</c:v>
                </c:pt>
                <c:pt idx="159">
                  <c:v>406.79311335570685</c:v>
                </c:pt>
                <c:pt idx="160">
                  <c:v>392.29410436800083</c:v>
                </c:pt>
                <c:pt idx="161">
                  <c:v>377.60666547625647</c:v>
                </c:pt>
                <c:pt idx="162">
                  <c:v>362.76524292544264</c:v>
                </c:pt>
                <c:pt idx="163">
                  <c:v>347.80464409624983</c:v>
                </c:pt>
                <c:pt idx="164">
                  <c:v>332.7599558718303</c:v>
                </c:pt>
                <c:pt idx="165">
                  <c:v>317.6664623490143</c:v>
                </c:pt>
                <c:pt idx="166">
                  <c:v>302.55956208701991</c:v>
                </c:pt>
                <c:pt idx="167">
                  <c:v>287.47468508769873</c:v>
                </c:pt>
                <c:pt idx="168">
                  <c:v>272.44720970205589</c:v>
                </c:pt>
                <c:pt idx="169">
                  <c:v>257.51237965789477</c:v>
                </c:pt>
                <c:pt idx="170">
                  <c:v>242.70522140319332</c:v>
                </c:pt>
                <c:pt idx="171">
                  <c:v>228.06046195906771</c:v>
                </c:pt>
                <c:pt idx="172">
                  <c:v>213.61244747497864</c:v>
                </c:pt>
                <c:pt idx="173">
                  <c:v>199.39506267717996</c:v>
                </c:pt>
                <c:pt idx="174">
                  <c:v>185.44165139935291</c:v>
                </c:pt>
                <c:pt idx="175">
                  <c:v>171.78493838177081</c:v>
                </c:pt>
                <c:pt idx="176">
                  <c:v>158.45695252243189</c:v>
                </c:pt>
                <c:pt idx="177">
                  <c:v>145.48895176012564</c:v>
                </c:pt>
                <c:pt idx="178">
                  <c:v>132.91134976562944</c:v>
                </c:pt>
                <c:pt idx="179">
                  <c:v>120.75364461295368</c:v>
                </c:pt>
                <c:pt idx="180">
                  <c:v>109.04434959791948</c:v>
                </c:pt>
                <c:pt idx="181">
                  <c:v>97.810926366323173</c:v>
                </c:pt>
                <c:pt idx="182">
                  <c:v>87.079720508524531</c:v>
                </c:pt>
                <c:pt idx="183">
                  <c:v>76.875899771504464</c:v>
                </c:pt>
                <c:pt idx="184">
                  <c:v>67.223395033294594</c:v>
                </c:pt>
                <c:pt idx="185">
                  <c:v>58.144844178229789</c:v>
                </c:pt>
                <c:pt idx="186">
                  <c:v>49.661539004629219</c:v>
                </c:pt>
                <c:pt idx="187">
                  <c:v>41.793375289444612</c:v>
                </c:pt>
                <c:pt idx="188">
                  <c:v>34.558806126968193</c:v>
                </c:pt>
                <c:pt idx="189">
                  <c:v>27.974798651053334</c:v>
                </c:pt>
                <c:pt idx="190">
                  <c:v>22.056794242328522</c:v>
                </c:pt>
                <c:pt idx="191">
                  <c:v>16.818672313747356</c:v>
                </c:pt>
                <c:pt idx="192">
                  <c:v>12.272717759392037</c:v>
                </c:pt>
                <c:pt idx="193">
                  <c:v>8.4295921428860652</c:v>
                </c:pt>
                <c:pt idx="194">
                  <c:v>5.2983086929758088</c:v>
                </c:pt>
                <c:pt idx="195">
                  <c:v>2.8862111649332292</c:v>
                </c:pt>
                <c:pt idx="196">
                  <c:v>1.1989566173475623</c:v>
                </c:pt>
                <c:pt idx="197">
                  <c:v>0.24050214470651099</c:v>
                </c:pt>
                <c:pt idx="198">
                  <c:v>1.3095596876780746E-2</c:v>
                </c:pt>
                <c:pt idx="199">
                  <c:v>0.51727030725385248</c:v>
                </c:pt>
                <c:pt idx="200">
                  <c:v>1.7518438419424456</c:v>
                </c:pt>
                <c:pt idx="201">
                  <c:v>3.713920772901929</c:v>
                </c:pt>
                <c:pt idx="202">
                  <c:v>6.3988994685537932</c:v>
                </c:pt>
                <c:pt idx="203">
                  <c:v>9.800482885923202</c:v>
                </c:pt>
                <c:pt idx="204">
                  <c:v>13.910693339006684</c:v>
                </c:pt>
                <c:pt idx="205">
                  <c:v>18.71989120872604</c:v>
                </c:pt>
                <c:pt idx="206">
                  <c:v>24.216797550592958</c:v>
                </c:pt>
                <c:pt idx="207">
                  <c:v>30.388520547061034</c:v>
                </c:pt>
                <c:pt idx="208">
                  <c:v>37.220585742521962</c:v>
                </c:pt>
                <c:pt idx="209">
                  <c:v>44.696969990047819</c:v>
                </c:pt>
                <c:pt idx="210">
                  <c:v>52.800139030248943</c:v>
                </c:pt>
                <c:pt idx="211">
                  <c:v>61.51108861413195</c:v>
                </c:pt>
                <c:pt idx="212">
                  <c:v>70.809389073494032</c:v>
                </c:pt>
                <c:pt idx="213">
                  <c:v>80.673233234343229</c:v>
                </c:pt>
                <c:pt idx="214">
                  <c:v>91.079487560953197</c:v>
                </c:pt>
                <c:pt idx="215">
                  <c:v>102.00374641062646</c:v>
                </c:pt>
                <c:pt idx="216">
                  <c:v>113.42038927190086</c:v>
                </c:pt>
                <c:pt idx="217">
                  <c:v>125.30264085198232</c:v>
                </c:pt>
                <c:pt idx="218">
                  <c:v>137.6226338724619</c:v>
                </c:pt>
                <c:pt idx="219">
                  <c:v>150.35147442605242</c:v>
                </c:pt>
                <c:pt idx="220">
                  <c:v>163.45930974106642</c:v>
                </c:pt>
                <c:pt idx="221">
                  <c:v>176.91539819470631</c:v>
                </c:pt>
                <c:pt idx="222">
                  <c:v>190.68818141096017</c:v>
                </c:pt>
                <c:pt idx="223">
                  <c:v>204.74535827401655</c:v>
                </c:pt>
                <c:pt idx="224">
                  <c:v>219.05396068362666</c:v>
                </c:pt>
                <c:pt idx="225">
                  <c:v>233.58043087472035</c:v>
                </c:pt>
                <c:pt idx="226">
                  <c:v>248.2907001199716</c:v>
                </c:pt>
                <c:pt idx="227">
                  <c:v>263.15026863069954</c:v>
                </c:pt>
                <c:pt idx="228">
                  <c:v>278.12428646874775</c:v>
                </c:pt>
                <c:pt idx="229">
                  <c:v>293.17763527955356</c:v>
                </c:pt>
                <c:pt idx="230">
                  <c:v>308.27501065473018</c:v>
                </c:pt>
                <c:pt idx="231">
                  <c:v>323.3810049310099</c:v>
                </c:pt>
                <c:pt idx="232">
                  <c:v>338.46019023133346</c:v>
                </c:pt>
                <c:pt idx="233">
                  <c:v>353.47720155335884</c:v>
                </c:pt>
                <c:pt idx="234">
                  <c:v>368.3968197105047</c:v>
                </c:pt>
                <c:pt idx="235">
                  <c:v>383.18405393101887</c:v>
                </c:pt>
                <c:pt idx="236">
                  <c:v>397.80422392134392</c:v>
                </c:pt>
                <c:pt idx="237">
                  <c:v>412.22304120132111</c:v>
                </c:pt>
                <c:pt idx="238">
                  <c:v>426.40668952048992</c:v>
                </c:pt>
                <c:pt idx="239">
                  <c:v>440.32190416686262</c:v>
                </c:pt>
                <c:pt idx="240">
                  <c:v>453.93604998219018</c:v>
                </c:pt>
                <c:pt idx="241">
                  <c:v>467.21719790073939</c:v>
                </c:pt>
                <c:pt idx="242">
                  <c:v>480.13419983208604</c:v>
                </c:pt>
                <c:pt idx="243">
                  <c:v>492.6567617122987</c:v>
                </c:pt>
                <c:pt idx="244">
                  <c:v>504.75551455217601</c:v>
                </c:pt>
                <c:pt idx="245">
                  <c:v>516.40208331593419</c:v>
                </c:pt>
                <c:pt idx="246">
                  <c:v>527.56915346877372</c:v>
                </c:pt>
                <c:pt idx="247">
                  <c:v>538.23053503728318</c:v>
                </c:pt>
                <c:pt idx="248">
                  <c:v>548.36122403241063</c:v>
                </c:pt>
                <c:pt idx="249">
                  <c:v>557.9374610909756</c:v>
                </c:pt>
                <c:pt idx="250">
                  <c:v>566.93678719816535</c:v>
                </c:pt>
                <c:pt idx="251">
                  <c:v>575.3380963603538</c:v>
                </c:pt>
                <c:pt idx="252">
                  <c:v>583.12168510468746</c:v>
                </c:pt>
                <c:pt idx="253">
                  <c:v>590.26929868936975</c:v>
                </c:pt>
                <c:pt idx="254">
                  <c:v>596.76417391624909</c:v>
                </c:pt>
                <c:pt idx="255">
                  <c:v>602.59107844531172</c:v>
                </c:pt>
                <c:pt idx="256">
                  <c:v>607.73634651887915</c:v>
                </c:pt>
                <c:pt idx="257">
                  <c:v>612.18791101171507</c:v>
                </c:pt>
                <c:pt idx="258">
                  <c:v>615.93533173188791</c:v>
                </c:pt>
                <c:pt idx="259">
                  <c:v>618.96981990600511</c:v>
                </c:pt>
                <c:pt idx="260">
                  <c:v>621.28425879140116</c:v>
                </c:pt>
                <c:pt idx="261">
                  <c:v>622.87322036693524</c:v>
                </c:pt>
                <c:pt idx="262">
                  <c:v>623.73297806325218</c:v>
                </c:pt>
                <c:pt idx="263">
                  <c:v>623.86151550265402</c:v>
                </c:pt>
                <c:pt idx="264">
                  <c:v>623.25853122808212</c:v>
                </c:pt>
                <c:pt idx="265">
                  <c:v>621.92543941012048</c:v>
                </c:pt>
                <c:pt idx="266">
                  <c:v>619.86536653036114</c:v>
                </c:pt>
                <c:pt idx="267">
                  <c:v>617.08314404891075</c:v>
                </c:pt>
                <c:pt idx="268">
                  <c:v>613.58529707323441</c:v>
                </c:pt>
                <c:pt idx="269">
                  <c:v>609.38002905491248</c:v>
                </c:pt>
                <c:pt idx="270">
                  <c:v>604.47720255020101</c:v>
                </c:pt>
                <c:pt idx="271">
                  <c:v>598.88831608951614</c:v>
                </c:pt>
                <c:pt idx="272">
                  <c:v>592.6264772100908</c:v>
                </c:pt>
                <c:pt idx="273">
                  <c:v>585.70637171505143</c:v>
                </c:pt>
                <c:pt idx="274">
                  <c:v>578.14422923101051</c:v>
                </c:pt>
                <c:pt idx="275">
                  <c:v>569.95778514494964</c:v>
                </c:pt>
                <c:pt idx="276">
                  <c:v>561.16623900966226</c:v>
                </c:pt>
                <c:pt idx="277">
                  <c:v>551.79020951531572</c:v>
                </c:pt>
                <c:pt idx="278">
                  <c:v>541.85168613272117</c:v>
                </c:pt>
                <c:pt idx="279">
                  <c:v>531.37397754173742</c:v>
                </c:pt>
                <c:pt idx="280">
                  <c:v>520.38165696574958</c:v>
                </c:pt>
                <c:pt idx="281">
                  <c:v>508.90050454043416</c:v>
                </c:pt>
                <c:pt idx="282">
                  <c:v>496.95744685196269</c:v>
                </c:pt>
                <c:pt idx="283">
                  <c:v>484.58049378646103</c:v>
                </c:pt>
                <c:pt idx="284">
                  <c:v>471.79867283881345</c:v>
                </c:pt>
                <c:pt idx="285">
                  <c:v>458.64196103488143</c:v>
                </c:pt>
                <c:pt idx="286">
                  <c:v>445.14121462681118</c:v>
                </c:pt>
                <c:pt idx="287">
                  <c:v>431.32809672628952</c:v>
                </c:pt>
                <c:pt idx="288">
                  <c:v>417.23500304549862</c:v>
                </c:pt>
                <c:pt idx="289">
                  <c:v>402.89498591989855</c:v>
                </c:pt>
                <c:pt idx="290">
                  <c:v>388.34167679105019</c:v>
                </c:pt>
                <c:pt idx="291">
                  <c:v>373.60920733126807</c:v>
                </c:pt>
                <c:pt idx="292">
                  <c:v>358.73212939508448</c:v>
                </c:pt>
                <c:pt idx="293">
                  <c:v>343.74533398526654</c:v>
                </c:pt>
                <c:pt idx="294">
                  <c:v>328.68396942343725</c:v>
                </c:pt>
                <c:pt idx="295">
                  <c:v>313.58335891721197</c:v>
                </c:pt>
                <c:pt idx="296">
                  <c:v>298.47891771716615</c:v>
                </c:pt>
                <c:pt idx="297">
                  <c:v>283.40607005795221</c:v>
                </c:pt>
                <c:pt idx="298">
                  <c:v>268.40016607832877</c:v>
                </c:pt>
                <c:pt idx="299">
                  <c:v>253.49639891498262</c:v>
                </c:pt>
                <c:pt idx="300">
                  <c:v>238.72972216455398</c:v>
                </c:pt>
                <c:pt idx="301">
                  <c:v>224.13476790745324</c:v>
                </c:pt>
                <c:pt idx="302">
                  <c:v>209.74576548572958</c:v>
                </c:pt>
                <c:pt idx="303">
                  <c:v>195.59646122547679</c:v>
                </c:pt>
                <c:pt idx="304">
                  <c:v>181.72003929204052</c:v>
                </c:pt>
                <c:pt idx="305">
                  <c:v>168.14904386366283</c:v>
                </c:pt>
                <c:pt idx="306">
                  <c:v>154.91530280607901</c:v>
                </c:pt>
                <c:pt idx="307">
                  <c:v>142.04985302706254</c:v>
                </c:pt>
                <c:pt idx="308">
                  <c:v>129.58286768600703</c:v>
                </c:pt>
                <c:pt idx="309">
                  <c:v>117.54358542923015</c:v>
                </c:pt>
                <c:pt idx="310">
                  <c:v>105.96024181699204</c:v>
                </c:pt>
                <c:pt idx="311">
                  <c:v>94.860003103027651</c:v>
                </c:pt>
                <c:pt idx="312">
                  <c:v>84.268902521909865</c:v>
                </c:pt>
                <c:pt idx="313">
                  <c:v>74.211779233674093</c:v>
                </c:pt>
                <c:pt idx="314">
                  <c:v>64.712220068878082</c:v>
                </c:pt>
                <c:pt idx="315">
                  <c:v>55.792504210741072</c:v>
                </c:pt>
                <c:pt idx="316">
                  <c:v>47.473550944087719</c:v>
                </c:pt>
                <c:pt idx="317">
                  <c:v>39.774870593640912</c:v>
                </c:pt>
                <c:pt idx="318">
                  <c:v>32.714518766729043</c:v>
                </c:pt>
                <c:pt idx="319">
                  <c:v>26.309054007723887</c:v>
                </c:pt>
                <c:pt idx="320">
                  <c:v>20.573498963519171</c:v>
                </c:pt>
                <c:pt idx="321">
                  <c:v>15.521305151125659</c:v>
                </c:pt>
                <c:pt idx="322">
                  <c:v>11.164321410015873</c:v>
                </c:pt>
                <c:pt idx="323">
                  <c:v>7.5127661132077037</c:v>
                </c:pt>
                <c:pt idx="324">
                  <c:v>4.5752032022574554</c:v>
                </c:pt>
                <c:pt idx="325">
                  <c:v>2.358522102366635</c:v>
                </c:pt>
                <c:pt idx="326">
                  <c:v>0.86792156470954751</c:v>
                </c:pt>
                <c:pt idx="327">
                  <c:v>0.10689747387493753</c:v>
                </c:pt>
                <c:pt idx="328">
                  <c:v>7.7234649017213997E-2</c:v>
                </c:pt>
                <c:pt idx="329">
                  <c:v>0.77900265794448842</c:v>
                </c:pt>
                <c:pt idx="330">
                  <c:v>2.210555653962615</c:v>
                </c:pt>
                <c:pt idx="331">
                  <c:v>4.3685362358560269</c:v>
                </c:pt>
                <c:pt idx="332">
                  <c:v>7.2478833219538501</c:v>
                </c:pt>
                <c:pt idx="333">
                  <c:v>10.841844019814573</c:v>
                </c:pt>
                <c:pt idx="334">
                  <c:v>15.141989463689356</c:v>
                </c:pt>
                <c:pt idx="335">
                  <c:v>20.138234582623056</c:v>
                </c:pt>
                <c:pt idx="336">
                  <c:v>25.81886175283114</c:v>
                </c:pt>
                <c:pt idx="337">
                  <c:v>32.170548278877675</c:v>
                </c:pt>
                <c:pt idx="338">
                  <c:v>39.178397639206878</c:v>
                </c:pt>
                <c:pt idx="339">
                  <c:v>46.825974422747549</c:v>
                </c:pt>
                <c:pt idx="340">
                  <c:v>55.095342874650783</c:v>
                </c:pt>
                <c:pt idx="341">
                  <c:v>63.967108960766012</c:v>
                </c:pt>
                <c:pt idx="342">
                  <c:v>73.420465852199953</c:v>
                </c:pt>
                <c:pt idx="343">
                  <c:v>83.433242723276948</c:v>
                </c:pt>
                <c:pt idx="344">
                  <c:v>93.981956748471617</c:v>
                </c:pt>
                <c:pt idx="345">
                  <c:v>105.04186817634519</c:v>
                </c:pt>
                <c:pt idx="346">
                  <c:v>116.58703835134392</c:v>
                </c:pt>
                <c:pt idx="347">
                  <c:v>128.59039054736374</c:v>
                </c:pt>
                <c:pt idx="348">
                  <c:v>141.02377347041082</c:v>
                </c:pt>
                <c:pt idx="349">
                  <c:v>153.85802728144924</c:v>
                </c:pt>
                <c:pt idx="350">
                  <c:v>167.06305198455266</c:v>
                </c:pt>
                <c:pt idx="351">
                  <c:v>180.60787802001107</c:v>
                </c:pt>
                <c:pt idx="352">
                  <c:v>194.4607388968023</c:v>
                </c:pt>
                <c:pt idx="353">
                  <c:v>208.5891456940999</c:v>
                </c:pt>
                <c:pt idx="354">
                  <c:v>222.95996325708671</c:v>
                </c:pt>
                <c:pt idx="355">
                  <c:v>237.53948790836171</c:v>
                </c:pt>
                <c:pt idx="356">
                  <c:v>252.29352649271544</c:v>
                </c:pt>
                <c:pt idx="357">
                  <c:v>267.1874765698517</c:v>
                </c:pt>
                <c:pt idx="358">
                  <c:v>282.18640756700393</c:v>
                </c:pt>
                <c:pt idx="359">
                  <c:v>297.25514270112711</c:v>
                </c:pt>
                <c:pt idx="360">
                  <c:v>312.35834147850562</c:v>
                </c:pt>
                <c:pt idx="361">
                  <c:v>327.46058257832686</c:v>
                </c:pt>
                <c:pt idx="362">
                  <c:v>342.52644692580719</c:v>
                </c:pt>
                <c:pt idx="363">
                  <c:v>357.52060076004454</c:v>
                </c:pt>
                <c:pt idx="364">
                  <c:v>372.40787850180715</c:v>
                </c:pt>
                <c:pt idx="365">
                  <c:v>387.1533652268667</c:v>
                </c:pt>
                <c:pt idx="366">
                  <c:v>401.72247855147953</c:v>
                </c:pt>
                <c:pt idx="367">
                  <c:v>416.08104973797413</c:v>
                </c:pt>
                <c:pt idx="368">
                  <c:v>430.19540383021001</c:v>
                </c:pt>
                <c:pt idx="369">
                  <c:v>444.03243863097958</c:v>
                </c:pt>
                <c:pt idx="370">
                  <c:v>457.55970233613004</c:v>
                </c:pt>
                <c:pt idx="371">
                  <c:v>470.74546964332876</c:v>
                </c:pt>
                <c:pt idx="372">
                  <c:v>483.5588161569641</c:v>
                </c:pt>
                <c:pt idx="373">
                  <c:v>495.96969091470567</c:v>
                </c:pt>
                <c:pt idx="374">
                  <c:v>507.94898686559816</c:v>
                </c:pt>
                <c:pt idx="375">
                  <c:v>519.46860913442742</c:v>
                </c:pt>
                <c:pt idx="376">
                  <c:v>530.50154091223624</c:v>
                </c:pt>
                <c:pt idx="377">
                  <c:v>541.02190681846253</c:v>
                </c:pt>
                <c:pt idx="378">
                  <c:v>551.00503358611775</c:v>
                </c:pt>
                <c:pt idx="379">
                  <c:v>560.42750792764775</c:v>
                </c:pt>
                <c:pt idx="380">
                  <c:v>569.26723144579057</c:v>
                </c:pt>
                <c:pt idx="381">
                  <c:v>577.5034724606387</c:v>
                </c:pt>
                <c:pt idx="382">
                  <c:v>585.11691463135548</c:v>
                </c:pt>
                <c:pt idx="383">
                  <c:v>592.08970225852386</c:v>
                </c:pt>
                <c:pt idx="384">
                  <c:v>598.40548216086358</c:v>
                </c:pt>
                <c:pt idx="385">
                  <c:v>604.04944202812089</c:v>
                </c:pt>
                <c:pt idx="386">
                  <c:v>609.00834516017335</c:v>
                </c:pt>
                <c:pt idx="387">
                  <c:v>613.27056151087481</c:v>
                </c:pt>
                <c:pt idx="388">
                  <c:v>616.82609496384248</c:v>
                </c:pt>
                <c:pt idx="389">
                  <c:v>619.6666067762078</c:v>
                </c:pt>
                <c:pt idx="390">
                  <c:v>621.7854351353526</c:v>
                </c:pt>
                <c:pt idx="391">
                  <c:v>623.17761078276703</c:v>
                </c:pt>
                <c:pt idx="392">
                  <c:v>623.83986866838018</c:v>
                </c:pt>
                <c:pt idx="393">
                  <c:v>623.77065560803703</c:v>
                </c:pt>
                <c:pt idx="394">
                  <c:v>622.9701339261602</c:v>
                </c:pt>
                <c:pt idx="395">
                  <c:v>621.44018107505133</c:v>
                </c:pt>
                <c:pt idx="396">
                  <c:v>619.18438523172995</c:v>
                </c:pt>
                <c:pt idx="397">
                  <c:v>616.20803688263049</c:v>
                </c:pt>
                <c:pt idx="398">
                  <c:v>612.51811641590029</c:v>
                </c:pt>
                <c:pt idx="399">
                  <c:v>608.12327775039182</c:v>
                </c:pt>
                <c:pt idx="400">
                  <c:v>603.03382803974728</c:v>
                </c:pt>
                <c:pt idx="401">
                  <c:v>597.26170349917743</c:v>
                </c:pt>
                <c:pt idx="402">
                  <c:v>590.82044141162044</c:v>
                </c:pt>
                <c:pt idx="403">
                  <c:v>583.72514837894346</c:v>
                </c:pt>
                <c:pt idx="404">
                  <c:v>575.99246489263987</c:v>
                </c:pt>
                <c:pt idx="405">
                  <c:v>567.64052630711615</c:v>
                </c:pt>
                <c:pt idx="406">
                  <c:v>558.68892030710413</c:v>
                </c:pt>
                <c:pt idx="407">
                  <c:v>549.15864096893006</c:v>
                </c:pt>
                <c:pt idx="408">
                  <c:v>539.07203952340603</c:v>
                </c:pt>
                <c:pt idx="409">
                  <c:v>528.45277193580193</c:v>
                </c:pt>
                <c:pt idx="410">
                  <c:v>517.32574342583644</c:v>
                </c:pt>
                <c:pt idx="411">
                  <c:v>505.71705005781934</c:v>
                </c:pt>
                <c:pt idx="412">
                  <c:v>493.65391753791084</c:v>
                </c:pt>
                <c:pt idx="413">
                  <c:v>481.16463736205935</c:v>
                </c:pt>
                <c:pt idx="414">
                  <c:v>468.27850046434958</c:v>
                </c:pt>
                <c:pt idx="415">
                  <c:v>455.02572852138144</c:v>
                </c:pt>
                <c:pt idx="416">
                  <c:v>441.43740307380153</c:v>
                </c:pt>
                <c:pt idx="417">
                  <c:v>427.54539263119375</c:v>
                </c:pt>
                <c:pt idx="418">
                  <c:v>413.38227793131369</c:v>
                </c:pt>
                <c:pt idx="419">
                  <c:v>398.98127552893891</c:v>
                </c:pt>
                <c:pt idx="420">
                  <c:v>384.37615989354578</c:v>
                </c:pt>
                <c:pt idx="421">
                  <c:v>369.60118419852699</c:v>
                </c:pt>
                <c:pt idx="422">
                  <c:v>354.69099998768962</c:v>
                </c:pt>
                <c:pt idx="423">
                  <c:v>339.68057590748663</c:v>
                </c:pt>
                <c:pt idx="424">
                  <c:v>324.60511569553012</c:v>
                </c:pt>
                <c:pt idx="425">
                  <c:v>309.49997561776661</c:v>
                </c:pt>
                <c:pt idx="426">
                  <c:v>294.40058154791336</c:v>
                </c:pt>
                <c:pt idx="427">
                  <c:v>279.3423458836545</c:v>
                </c:pt>
                <c:pt idx="428">
                  <c:v>264.36058449444795</c:v>
                </c:pt>
                <c:pt idx="429">
                  <c:v>249.49043389569752</c:v>
                </c:pt>
                <c:pt idx="430">
                  <c:v>234.76676884358375</c:v>
                </c:pt>
                <c:pt idx="431">
                  <c:v>220.22412054378276</c:v>
                </c:pt>
                <c:pt idx="432">
                  <c:v>205.89659566591681</c:v>
                </c:pt>
                <c:pt idx="433">
                  <c:v>191.81779635365297</c:v>
                </c:pt>
                <c:pt idx="434">
                  <c:v>178.02074141806776</c:v>
                </c:pt>
                <c:pt idx="435">
                  <c:v>164.53778889909844</c:v>
                </c:pt>
                <c:pt idx="436">
                  <c:v>151.40056017667254</c:v>
                </c:pt>
                <c:pt idx="437">
                  <c:v>138.63986580953491</c:v>
                </c:pt>
                <c:pt idx="438">
                  <c:v>126.28563327567713</c:v>
                </c:pt>
                <c:pt idx="439">
                  <c:v>114.36683678383551</c:v>
                </c:pt>
                <c:pt idx="440">
                  <c:v>102.91142932069192</c:v>
                </c:pt>
                <c:pt idx="441">
                  <c:v>91.946277093118113</c:v>
                </c:pt>
                <c:pt idx="442">
                  <c:v>81.497096519242604</c:v>
                </c:pt>
                <c:pt idx="443">
                  <c:v>71.588393916092286</c:v>
                </c:pt>
                <c:pt idx="444">
                  <c:v>62.243408025268565</c:v>
                </c:pt>
                <c:pt idx="445">
                  <c:v>53.484055511454017</c:v>
                </c:pt>
                <c:pt idx="446">
                  <c:v>45.330879561564643</c:v>
                </c:pt>
                <c:pt idx="447">
                  <c:v>37.803001705100201</c:v>
                </c:pt>
                <c:pt idx="448">
                  <c:v>30.918076968690514</c:v>
                </c:pt>
                <c:pt idx="449">
                  <c:v>24.692252470006622</c:v>
                </c:pt>
                <c:pt idx="450">
                  <c:v>19.140129548152515</c:v>
                </c:pt>
                <c:pt idx="451">
                  <c:v>14.274729519347261</c:v>
                </c:pt>
                <c:pt idx="452">
                  <c:v>10.107463138216929</c:v>
                </c:pt>
                <c:pt idx="453">
                  <c:v>6.6481038363089056</c:v>
                </c:pt>
                <c:pt idx="454">
                  <c:v>3.9047648006009581</c:v>
                </c:pt>
                <c:pt idx="455">
                  <c:v>1.8838799457567461</c:v>
                </c:pt>
                <c:pt idx="456">
                  <c:v>0.59018882475641021</c:v>
                </c:pt>
                <c:pt idx="457">
                  <c:v>2.6725513288511138E-2</c:v>
                </c:pt>
                <c:pt idx="458">
                  <c:v>0.19481149397512354</c:v>
                </c:pt>
                <c:pt idx="459">
                  <c:v>1.0940525571170951</c:v>
                </c:pt>
                <c:pt idx="460">
                  <c:v>2.722339725228494</c:v>
                </c:pt>
                <c:pt idx="461">
                  <c:v>5.0758541991922357</c:v>
                </c:pt>
                <c:pt idx="462">
                  <c:v>8.1490763144356038</c:v>
                </c:pt>
                <c:pt idx="463">
                  <c:v>11.934798486123498</c:v>
                </c:pt>
                <c:pt idx="464">
                  <c:v>16.424142113004962</c:v>
                </c:pt>
                <c:pt idx="465">
                  <c:v>21.606578400272952</c:v>
                </c:pt>
                <c:pt idx="466">
                  <c:v>27.469953052600886</c:v>
                </c:pt>
                <c:pt idx="467">
                  <c:v>34.000514779438618</c:v>
                </c:pt>
                <c:pt idx="468">
                  <c:v>41.182947545724801</c:v>
                </c:pt>
              </c:numCache>
            </c:numRef>
          </c:val>
          <c:smooth val="0"/>
        </c:ser>
        <c:ser>
          <c:idx val="10"/>
          <c:order val="10"/>
          <c:spPr>
            <a:ln w="12700">
              <a:solidFill>
                <a:srgbClr val="CCFFCC"/>
              </a:solidFill>
              <a:prstDash val="solid"/>
            </a:ln>
          </c:spPr>
          <c:marker>
            <c:symbol val="none"/>
          </c:marker>
          <c:val>
            <c:numRef>
              <c:f>Calculations!$N$24:$N$492</c:f>
              <c:numCache>
                <c:formatCode>General</c:formatCode>
                <c:ptCount val="4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numCache>
            </c:numRef>
          </c:val>
          <c:smooth val="0"/>
        </c:ser>
        <c:ser>
          <c:idx val="11"/>
          <c:order val="11"/>
          <c:spPr>
            <a:ln w="12700">
              <a:solidFill>
                <a:srgbClr val="FFFF99"/>
              </a:solidFill>
              <a:prstDash val="solid"/>
            </a:ln>
          </c:spPr>
          <c:marker>
            <c:symbol val="none"/>
          </c:marker>
          <c:val>
            <c:numRef>
              <c:f>Calculations!$O$24:$O$492</c:f>
              <c:numCache>
                <c:formatCode>General</c:formatCode>
                <c:ptCount val="469"/>
                <c:pt idx="0">
                  <c:v>962.10353069245798</c:v>
                </c:pt>
                <c:pt idx="1">
                  <c:v>950.80848751433336</c:v>
                </c:pt>
                <c:pt idx="2">
                  <c:v>939.5374576286174</c:v>
                </c:pt>
                <c:pt idx="3">
                  <c:v>928.29145894872045</c:v>
                </c:pt>
                <c:pt idx="4">
                  <c:v>917.07150712742578</c:v>
                </c:pt>
                <c:pt idx="5">
                  <c:v>905.8786154651641</c:v>
                </c:pt>
                <c:pt idx="6">
                  <c:v>894.71379481849749</c:v>
                </c:pt>
                <c:pt idx="7">
                  <c:v>883.57805350882904</c:v>
                </c:pt>
                <c:pt idx="8">
                  <c:v>872.47239723133782</c:v>
                </c:pt>
                <c:pt idx="9">
                  <c:v>861.39782896415204</c:v>
                </c:pt>
                <c:pt idx="10">
                  <c:v>850.35534887776862</c:v>
                </c:pt>
                <c:pt idx="11">
                  <c:v>839.34595424472445</c:v>
                </c:pt>
                <c:pt idx="12">
                  <c:v>828.37063934953096</c:v>
                </c:pt>
                <c:pt idx="13">
                  <c:v>817.43039539887764</c:v>
                </c:pt>
                <c:pt idx="14">
                  <c:v>806.52621043211366</c:v>
                </c:pt>
                <c:pt idx="15">
                  <c:v>795.65906923201646</c:v>
                </c:pt>
                <c:pt idx="16">
                  <c:v>784.82995323585283</c:v>
                </c:pt>
                <c:pt idx="17">
                  <c:v>774.03984044674303</c:v>
                </c:pt>
                <c:pt idx="18">
                  <c:v>763.28970534533573</c:v>
                </c:pt>
                <c:pt idx="19">
                  <c:v>752.58051880179994</c:v>
                </c:pt>
                <c:pt idx="20">
                  <c:v>741.9132479881431</c:v>
                </c:pt>
                <c:pt idx="21">
                  <c:v>731.28885629086381</c:v>
                </c:pt>
                <c:pt idx="22">
                  <c:v>720.70830322394636</c:v>
                </c:pt>
                <c:pt idx="23">
                  <c:v>710.17254434220422</c:v>
                </c:pt>
                <c:pt idx="24">
                  <c:v>699.68253115498203</c:v>
                </c:pt>
                <c:pt idx="25">
                  <c:v>689.23921104022224</c:v>
                </c:pt>
                <c:pt idx="26">
                  <c:v>678.84352715890543</c:v>
                </c:pt>
                <c:pt idx="27">
                  <c:v>668.49641836987087</c:v>
                </c:pt>
                <c:pt idx="28">
                  <c:v>658.1988191450265</c:v>
                </c:pt>
                <c:pt idx="29">
                  <c:v>647.95165948495412</c:v>
                </c:pt>
                <c:pt idx="30">
                  <c:v>637.75586483491873</c:v>
                </c:pt>
                <c:pt idx="31">
                  <c:v>627.61235600128975</c:v>
                </c:pt>
                <c:pt idx="32">
                  <c:v>617.52204906838017</c:v>
                </c:pt>
                <c:pt idx="33">
                  <c:v>607.48585531571473</c:v>
                </c:pt>
                <c:pt idx="34">
                  <c:v>597.50468113572731</c:v>
                </c:pt>
                <c:pt idx="35">
                  <c:v>587.57942795190399</c:v>
                </c:pt>
                <c:pt idx="36">
                  <c:v>577.71099213737364</c:v>
                </c:pt>
                <c:pt idx="37">
                  <c:v>567.90026493395351</c:v>
                </c:pt>
                <c:pt idx="38">
                  <c:v>558.14813237165981</c:v>
                </c:pt>
                <c:pt idx="39">
                  <c:v>548.45547518868773</c:v>
                </c:pt>
                <c:pt idx="40">
                  <c:v>538.82316875186984</c:v>
                </c:pt>
                <c:pt idx="41">
                  <c:v>529.25208297762038</c:v>
                </c:pt>
                <c:pt idx="42">
                  <c:v>519.74308225336995</c:v>
                </c:pt>
                <c:pt idx="43">
                  <c:v>510.29702535950162</c:v>
                </c:pt>
                <c:pt idx="44">
                  <c:v>500.91476539179166</c:v>
                </c:pt>
                <c:pt idx="45">
                  <c:v>491.59714968436515</c:v>
                </c:pt>
                <c:pt idx="46">
                  <c:v>482.34501973317072</c:v>
                </c:pt>
                <c:pt idx="47">
                  <c:v>473.15921111998318</c:v>
                </c:pt>
                <c:pt idx="48">
                  <c:v>464.04055343694029</c:v>
                </c:pt>
                <c:pt idx="49">
                  <c:v>454.98987021161986</c:v>
                </c:pt>
                <c:pt idx="50">
                  <c:v>446.00797883266603</c:v>
                </c:pt>
                <c:pt idx="51">
                  <c:v>437.0956904759679</c:v>
                </c:pt>
                <c:pt idx="52">
                  <c:v>428.25381003140069</c:v>
                </c:pt>
                <c:pt idx="53">
                  <c:v>419.48313603013446</c:v>
                </c:pt>
                <c:pt idx="54">
                  <c:v>410.78446057251642</c:v>
                </c:pt>
                <c:pt idx="55">
                  <c:v>402.15856925653532</c:v>
                </c:pt>
                <c:pt idx="56">
                  <c:v>393.60624110687093</c:v>
                </c:pt>
                <c:pt idx="57">
                  <c:v>385.12824850453967</c:v>
                </c:pt>
                <c:pt idx="58">
                  <c:v>376.72535711713851</c:v>
                </c:pt>
                <c:pt idx="59">
                  <c:v>368.3983258296953</c:v>
                </c:pt>
                <c:pt idx="60">
                  <c:v>360.14790667613329</c:v>
                </c:pt>
                <c:pt idx="61">
                  <c:v>351.97484477135197</c:v>
                </c:pt>
                <c:pt idx="62">
                  <c:v>343.87987824393451</c:v>
                </c:pt>
                <c:pt idx="63">
                  <c:v>335.8637381694856</c:v>
                </c:pt>
                <c:pt idx="64">
                  <c:v>327.92714850460618</c:v>
                </c:pt>
                <c:pt idx="65">
                  <c:v>320.07082602151092</c:v>
                </c:pt>
                <c:pt idx="66">
                  <c:v>312.29548024329608</c:v>
                </c:pt>
                <c:pt idx="67">
                  <c:v>304.60181337985864</c:v>
                </c:pt>
                <c:pt idx="68">
                  <c:v>296.99052026448021</c:v>
                </c:pt>
                <c:pt idx="69">
                  <c:v>289.46228829107338</c:v>
                </c:pt>
                <c:pt idx="70">
                  <c:v>282.01779735210312</c:v>
                </c:pt>
                <c:pt idx="71">
                  <c:v>274.65771977718225</c:v>
                </c:pt>
                <c:pt idx="72">
                  <c:v>267.38272027235325</c:v>
                </c:pt>
                <c:pt idx="73">
                  <c:v>260.19345586005636</c:v>
                </c:pt>
                <c:pt idx="74">
                  <c:v>253.09057581979255</c:v>
                </c:pt>
                <c:pt idx="75">
                  <c:v>246.07472162948534</c:v>
                </c:pt>
                <c:pt idx="76">
                  <c:v>239.14652690754804</c:v>
                </c:pt>
                <c:pt idx="77">
                  <c:v>232.30661735565832</c:v>
                </c:pt>
                <c:pt idx="78">
                  <c:v>225.5556107022544</c:v>
                </c:pt>
                <c:pt idx="79">
                  <c:v>218.89411664673787</c:v>
                </c:pt>
                <c:pt idx="80">
                  <c:v>212.32273680442108</c:v>
                </c:pt>
                <c:pt idx="81">
                  <c:v>205.84206465218313</c:v>
                </c:pt>
                <c:pt idx="82">
                  <c:v>199.45268547488172</c:v>
                </c:pt>
                <c:pt idx="83">
                  <c:v>193.15517631248508</c:v>
                </c:pt>
                <c:pt idx="84">
                  <c:v>186.95010590796687</c:v>
                </c:pt>
                <c:pt idx="85">
                  <c:v>180.83803465593337</c:v>
                </c:pt>
                <c:pt idx="86">
                  <c:v>174.8195145520217</c:v>
                </c:pt>
                <c:pt idx="87">
                  <c:v>168.8950891430386</c:v>
                </c:pt>
                <c:pt idx="88">
                  <c:v>163.06529347788</c:v>
                </c:pt>
                <c:pt idx="89">
                  <c:v>157.33065405920138</c:v>
                </c:pt>
                <c:pt idx="90">
                  <c:v>151.6916887958771</c:v>
                </c:pt>
                <c:pt idx="91">
                  <c:v>146.14890695621693</c:v>
                </c:pt>
                <c:pt idx="92">
                  <c:v>140.70280912198155</c:v>
                </c:pt>
                <c:pt idx="93">
                  <c:v>135.35388714316719</c:v>
                </c:pt>
                <c:pt idx="94">
                  <c:v>130.10262409359098</c:v>
                </c:pt>
                <c:pt idx="95">
                  <c:v>124.94949422725927</c:v>
                </c:pt>
                <c:pt idx="96">
                  <c:v>119.89496293553793</c:v>
                </c:pt>
                <c:pt idx="97">
                  <c:v>114.93948670512282</c:v>
                </c:pt>
                <c:pt idx="98">
                  <c:v>110.0835130768121</c:v>
                </c:pt>
                <c:pt idx="99">
                  <c:v>105.32748060508834</c:v>
                </c:pt>
                <c:pt idx="100">
                  <c:v>100.67181881851138</c:v>
                </c:pt>
                <c:pt idx="101">
                  <c:v>96.116948180926556</c:v>
                </c:pt>
                <c:pt idx="102">
                  <c:v>91.663280053492372</c:v>
                </c:pt>
                <c:pt idx="103">
                  <c:v>87.311216657528348</c:v>
                </c:pt>
                <c:pt idx="104">
                  <c:v>83.061151038190019</c:v>
                </c:pt>
                <c:pt idx="105">
                  <c:v>78.913467028972036</c:v>
                </c:pt>
                <c:pt idx="106">
                  <c:v>74.86853921704369</c:v>
                </c:pt>
                <c:pt idx="107">
                  <c:v>70.926732909418433</c:v>
                </c:pt>
                <c:pt idx="108">
                  <c:v>67.088404099961963</c:v>
                </c:pt>
                <c:pt idx="109">
                  <c:v>63.353899437242717</c:v>
                </c:pt>
                <c:pt idx="110">
                  <c:v>59.723556193223885</c:v>
                </c:pt>
                <c:pt idx="111">
                  <c:v>56.197702232804431</c:v>
                </c:pt>
                <c:pt idx="112">
                  <c:v>52.776655984208446</c:v>
                </c:pt>
                <c:pt idx="113">
                  <c:v>49.46072641022738</c:v>
                </c:pt>
                <c:pt idx="114">
                  <c:v>46.250212980316974</c:v>
                </c:pt>
                <c:pt idx="115">
                  <c:v>43.145405643550703</c:v>
                </c:pt>
                <c:pt idx="116">
                  <c:v>40.146584802434745</c:v>
                </c:pt>
                <c:pt idx="117">
                  <c:v>37.254021287583782</c:v>
                </c:pt>
                <c:pt idx="118">
                  <c:v>34.467976333261504</c:v>
                </c:pt>
                <c:pt idx="119">
                  <c:v>31.788701553787632</c:v>
                </c:pt>
                <c:pt idx="120">
                  <c:v>29.216438920815563</c:v>
                </c:pt>
                <c:pt idx="121">
                  <c:v>26.751420741477205</c:v>
                </c:pt>
                <c:pt idx="122">
                  <c:v>24.39386963740435</c:v>
                </c:pt>
                <c:pt idx="123">
                  <c:v>22.14399852462202</c:v>
                </c:pt>
                <c:pt idx="124">
                  <c:v>20.002010594321064</c:v>
                </c:pt>
                <c:pt idx="125">
                  <c:v>17.968099294505237</c:v>
                </c:pt>
                <c:pt idx="126">
                  <c:v>16.04244831252322</c:v>
                </c:pt>
                <c:pt idx="127">
                  <c:v>14.225231558476935</c:v>
                </c:pt>
                <c:pt idx="128">
                  <c:v>12.516613149516388</c:v>
                </c:pt>
                <c:pt idx="129">
                  <c:v>10.916747395018092</c:v>
                </c:pt>
                <c:pt idx="130">
                  <c:v>9.4257787826488766</c:v>
                </c:pt>
                <c:pt idx="131">
                  <c:v>8.0438419653155506</c:v>
                </c:pt>
                <c:pt idx="132">
                  <c:v>6.7710617490067762</c:v>
                </c:pt>
                <c:pt idx="133">
                  <c:v>5.6075530815185175</c:v>
                </c:pt>
                <c:pt idx="134">
                  <c:v>4.5534210420755699</c:v>
                </c:pt>
                <c:pt idx="135">
                  <c:v>3.6087608318393904</c:v>
                </c:pt>
                <c:pt idx="136">
                  <c:v>2.7736577653115546</c:v>
                </c:pt>
                <c:pt idx="137">
                  <c:v>2.0481872626285167</c:v>
                </c:pt>
                <c:pt idx="138">
                  <c:v>1.4324148427499495</c:v>
                </c:pt>
                <c:pt idx="139">
                  <c:v>0.92639611754202633</c:v>
                </c:pt>
                <c:pt idx="140">
                  <c:v>0.53017678675428215</c:v>
                </c:pt>
                <c:pt idx="141">
                  <c:v>0.24379263389369044</c:v>
                </c:pt>
                <c:pt idx="142">
                  <c:v>6.7269522991409758E-2</c:v>
                </c:pt>
                <c:pt idx="143">
                  <c:v>6.2339626742868859E-4</c:v>
                </c:pt>
                <c:pt idx="144">
                  <c:v>4.3860272691517821E-2</c:v>
                </c:pt>
                <c:pt idx="145">
                  <c:v>0.19697624743935194</c:v>
                </c:pt>
                <c:pt idx="146">
                  <c:v>0.45995749224380233</c:v>
                </c:pt>
                <c:pt idx="147">
                  <c:v>0.83278025664617417</c:v>
                </c:pt>
                <c:pt idx="148">
                  <c:v>1.3154108701392033</c:v>
                </c:pt>
                <c:pt idx="149">
                  <c:v>1.9078057452086341</c:v>
                </c:pt>
                <c:pt idx="150">
                  <c:v>2.609911381269967</c:v>
                </c:pt>
                <c:pt idx="151">
                  <c:v>3.421664369499922</c:v>
                </c:pt>
                <c:pt idx="152">
                  <c:v>4.3429913985632993</c:v>
                </c:pt>
                <c:pt idx="153">
                  <c:v>5.3738092612327364</c:v>
                </c:pt>
                <c:pt idx="154">
                  <c:v>6.514024861905682</c:v>
                </c:pt>
                <c:pt idx="155">
                  <c:v>7.7635352250094911</c:v>
                </c:pt>
                <c:pt idx="156">
                  <c:v>9.1222275043035097</c:v>
                </c:pt>
                <c:pt idx="157">
                  <c:v>10.589978993068826</c:v>
                </c:pt>
                <c:pt idx="158">
                  <c:v>12.166657135191372</c:v>
                </c:pt>
                <c:pt idx="159">
                  <c:v>13.852119537132921</c:v>
                </c:pt>
                <c:pt idx="160">
                  <c:v>15.64621398079089</c:v>
                </c:pt>
                <c:pt idx="161">
                  <c:v>17.548778437246028</c:v>
                </c:pt>
                <c:pt idx="162">
                  <c:v>19.559641081394375</c:v>
                </c:pt>
                <c:pt idx="163">
                  <c:v>21.678620307466872</c:v>
                </c:pt>
                <c:pt idx="164">
                  <c:v>23.905524745430284</c:v>
                </c:pt>
                <c:pt idx="165">
                  <c:v>26.240153278268281</c:v>
                </c:pt>
                <c:pt idx="166">
                  <c:v>28.682295060147453</c:v>
                </c:pt>
                <c:pt idx="167">
                  <c:v>31.231729535458044</c:v>
                </c:pt>
                <c:pt idx="168">
                  <c:v>33.888226458732333</c:v>
                </c:pt>
                <c:pt idx="169">
                  <c:v>36.651545915440238</c:v>
                </c:pt>
                <c:pt idx="170">
                  <c:v>39.521438343655063</c:v>
                </c:pt>
                <c:pt idx="171">
                  <c:v>42.497644556592149</c:v>
                </c:pt>
                <c:pt idx="172">
                  <c:v>45.579895766018353</c:v>
                </c:pt>
                <c:pt idx="173">
                  <c:v>48.767913606523962</c:v>
                </c:pt>
                <c:pt idx="174">
                  <c:v>52.061410160665901</c:v>
                </c:pt>
                <c:pt idx="175">
                  <c:v>55.460087984967686</c:v>
                </c:pt>
                <c:pt idx="176">
                  <c:v>58.96364013678317</c:v>
                </c:pt>
                <c:pt idx="177">
                  <c:v>62.571750202017256</c:v>
                </c:pt>
                <c:pt idx="178">
                  <c:v>66.284092323702225</c:v>
                </c:pt>
                <c:pt idx="179">
                  <c:v>70.100331231426026</c:v>
                </c:pt>
                <c:pt idx="180">
                  <c:v>74.020122271612536</c:v>
                </c:pt>
                <c:pt idx="181">
                  <c:v>78.043111438646292</c:v>
                </c:pt>
                <c:pt idx="182">
                  <c:v>82.168935406844639</c:v>
                </c:pt>
                <c:pt idx="183">
                  <c:v>86.39722156327116</c:v>
                </c:pt>
                <c:pt idx="184">
                  <c:v>90.727588041385388</c:v>
                </c:pt>
                <c:pt idx="185">
                  <c:v>95.159643755532443</c:v>
                </c:pt>
                <c:pt idx="186">
                  <c:v>99.692988436260293</c:v>
                </c:pt>
                <c:pt idx="187">
                  <c:v>104.32721266647104</c:v>
                </c:pt>
                <c:pt idx="188">
                  <c:v>109.06189791839597</c:v>
                </c:pt>
                <c:pt idx="189">
                  <c:v>113.89661659139324</c:v>
                </c:pt>
                <c:pt idx="190">
                  <c:v>118.83093205056525</c:v>
                </c:pt>
                <c:pt idx="191">
                  <c:v>123.86439866619367</c:v>
                </c:pt>
                <c:pt idx="192">
                  <c:v>128.99656185398339</c:v>
                </c:pt>
                <c:pt idx="193">
                  <c:v>134.22695811611857</c:v>
                </c:pt>
                <c:pt idx="194">
                  <c:v>139.55511508312156</c:v>
                </c:pt>
                <c:pt idx="195">
                  <c:v>144.980551556514</c:v>
                </c:pt>
                <c:pt idx="196">
                  <c:v>150.50277755227489</c:v>
                </c:pt>
                <c:pt idx="197">
                  <c:v>156.12129434509166</c:v>
                </c:pt>
                <c:pt idx="198">
                  <c:v>161.83559451340216</c:v>
                </c:pt>
                <c:pt idx="199">
                  <c:v>167.64516198522097</c:v>
                </c:pt>
                <c:pt idx="200">
                  <c:v>173.54947208474596</c:v>
                </c:pt>
                <c:pt idx="201">
                  <c:v>179.54799157974503</c:v>
                </c:pt>
                <c:pt idx="202">
                  <c:v>185.64017872970976</c:v>
                </c:pt>
                <c:pt idx="203">
                  <c:v>191.82548333478826</c:v>
                </c:pt>
                <c:pt idx="204">
                  <c:v>198.1033467854669</c:v>
                </c:pt>
                <c:pt idx="205">
                  <c:v>204.47320211302554</c:v>
                </c:pt>
                <c:pt idx="206">
                  <c:v>210.93447404073731</c:v>
                </c:pt>
                <c:pt idx="207">
                  <c:v>217.48657903582932</c:v>
                </c:pt>
                <c:pt idx="208">
                  <c:v>224.12892536217498</c:v>
                </c:pt>
                <c:pt idx="209">
                  <c:v>230.86091313374357</c:v>
                </c:pt>
                <c:pt idx="210">
                  <c:v>237.68193436876834</c:v>
                </c:pt>
                <c:pt idx="211">
                  <c:v>244.59137304466481</c:v>
                </c:pt>
                <c:pt idx="212">
                  <c:v>251.58860515365461</c:v>
                </c:pt>
                <c:pt idx="213">
                  <c:v>258.67299875913159</c:v>
                </c:pt>
                <c:pt idx="214">
                  <c:v>265.84391405272299</c:v>
                </c:pt>
                <c:pt idx="215">
                  <c:v>273.10070341208325</c:v>
                </c:pt>
                <c:pt idx="216">
                  <c:v>280.44271145937057</c:v>
                </c:pt>
                <c:pt idx="217">
                  <c:v>287.86927512044724</c:v>
                </c:pt>
                <c:pt idx="218">
                  <c:v>295.37972368475209</c:v>
                </c:pt>
                <c:pt idx="219">
                  <c:v>302.97337886588548</c:v>
                </c:pt>
                <c:pt idx="220">
                  <c:v>310.64955486285521</c:v>
                </c:pt>
                <c:pt idx="221">
                  <c:v>318.40755842202441</c:v>
                </c:pt>
                <c:pt idx="222">
                  <c:v>326.2466888997094</c:v>
                </c:pt>
                <c:pt idx="223">
                  <c:v>334.1662383254685</c:v>
                </c:pt>
                <c:pt idx="224">
                  <c:v>342.1654914660279</c:v>
                </c:pt>
                <c:pt idx="225">
                  <c:v>350.24372588988865</c:v>
                </c:pt>
                <c:pt idx="226">
                  <c:v>358.40021203255912</c:v>
                </c:pt>
                <c:pt idx="227">
                  <c:v>366.63421326245555</c:v>
                </c:pt>
                <c:pt idx="228">
                  <c:v>374.94498594741685</c:v>
                </c:pt>
                <c:pt idx="229">
                  <c:v>383.331779521876</c:v>
                </c:pt>
                <c:pt idx="230">
                  <c:v>391.79383655463323</c:v>
                </c:pt>
                <c:pt idx="231">
                  <c:v>400.33039281727417</c:v>
                </c:pt>
                <c:pt idx="232">
                  <c:v>408.94067735317549</c:v>
                </c:pt>
                <c:pt idx="233">
                  <c:v>417.62391254714578</c:v>
                </c:pt>
                <c:pt idx="234">
                  <c:v>426.37931419564097</c:v>
                </c:pt>
                <c:pt idx="235">
                  <c:v>435.20609157759679</c:v>
                </c:pt>
                <c:pt idx="236">
                  <c:v>444.10344752583683</c:v>
                </c:pt>
                <c:pt idx="237">
                  <c:v>453.07057849906687</c:v>
                </c:pt>
                <c:pt idx="238">
                  <c:v>462.10667465444374</c:v>
                </c:pt>
                <c:pt idx="239">
                  <c:v>471.21091992071956</c:v>
                </c:pt>
                <c:pt idx="240">
                  <c:v>480.38249207193292</c:v>
                </c:pt>
                <c:pt idx="241">
                  <c:v>489.62056280167553</c:v>
                </c:pt>
                <c:pt idx="242">
                  <c:v>498.92429779789427</c:v>
                </c:pt>
                <c:pt idx="243">
                  <c:v>508.29285681824047</c:v>
                </c:pt>
                <c:pt idx="244">
                  <c:v>517.72539376595398</c:v>
                </c:pt>
                <c:pt idx="245">
                  <c:v>527.22105676627712</c:v>
                </c:pt>
                <c:pt idx="246">
                  <c:v>536.77898824338695</c:v>
                </c:pt>
                <c:pt idx="247">
                  <c:v>546.39832499785155</c:v>
                </c:pt>
                <c:pt idx="248">
                  <c:v>556.07819828457684</c:v>
                </c:pt>
                <c:pt idx="249">
                  <c:v>565.81773389127488</c:v>
                </c:pt>
                <c:pt idx="250">
                  <c:v>575.61605221741149</c:v>
                </c:pt>
                <c:pt idx="251">
                  <c:v>585.47226835364563</c:v>
                </c:pt>
                <c:pt idx="252">
                  <c:v>595.38549216174795</c:v>
                </c:pt>
                <c:pt idx="253">
                  <c:v>605.35482835499124</c:v>
                </c:pt>
                <c:pt idx="254">
                  <c:v>615.37937657900591</c:v>
                </c:pt>
                <c:pt idx="255">
                  <c:v>625.45823149309285</c:v>
                </c:pt>
                <c:pt idx="256">
                  <c:v>635.59048285198719</c:v>
                </c:pt>
                <c:pt idx="257">
                  <c:v>645.77521558806495</c:v>
                </c:pt>
                <c:pt idx="258">
                  <c:v>656.01150989398502</c:v>
                </c:pt>
                <c:pt idx="259">
                  <c:v>666.29844130575566</c:v>
                </c:pt>
                <c:pt idx="260">
                  <c:v>676.63508078623295</c:v>
                </c:pt>
                <c:pt idx="261">
                  <c:v>687.02049480901667</c:v>
                </c:pt>
                <c:pt idx="262">
                  <c:v>697.45374544276353</c:v>
                </c:pt>
                <c:pt idx="263">
                  <c:v>707.93389043588854</c:v>
                </c:pt>
                <c:pt idx="264">
                  <c:v>718.45998330167208</c:v>
                </c:pt>
                <c:pt idx="265">
                  <c:v>729.03107340372981</c:v>
                </c:pt>
                <c:pt idx="266">
                  <c:v>739.64620604187166</c:v>
                </c:pt>
                <c:pt idx="267">
                  <c:v>750.30442253831802</c:v>
                </c:pt>
                <c:pt idx="268">
                  <c:v>761.00476032429015</c:v>
                </c:pt>
                <c:pt idx="269">
                  <c:v>771.74625302693175</c:v>
                </c:pt>
                <c:pt idx="270">
                  <c:v>782.52793055659049</c:v>
                </c:pt>
                <c:pt idx="271">
                  <c:v>793.34881919442296</c:v>
                </c:pt>
                <c:pt idx="272">
                  <c:v>804.20794168034399</c:v>
                </c:pt>
                <c:pt idx="273">
                  <c:v>815.1043173012747</c:v>
                </c:pt>
                <c:pt idx="274">
                  <c:v>826.03696197971965</c:v>
                </c:pt>
                <c:pt idx="275">
                  <c:v>837.00488836263457</c:v>
                </c:pt>
                <c:pt idx="276">
                  <c:v>848.00710591060806</c:v>
                </c:pt>
                <c:pt idx="277">
                  <c:v>859.04262098730442</c:v>
                </c:pt>
                <c:pt idx="278">
                  <c:v>870.11043694921727</c:v>
                </c:pt>
                <c:pt idx="279">
                  <c:v>881.20955423566215</c:v>
                </c:pt>
                <c:pt idx="280">
                  <c:v>892.33897045906679</c:v>
                </c:pt>
                <c:pt idx="281">
                  <c:v>903.49768049548152</c:v>
                </c:pt>
                <c:pt idx="282">
                  <c:v>914.68467657537121</c:v>
                </c:pt>
                <c:pt idx="283">
                  <c:v>925.89894837461418</c:v>
                </c:pt>
                <c:pt idx="284">
                  <c:v>937.13948310575768</c:v>
                </c:pt>
                <c:pt idx="285">
                  <c:v>948.40526560947944</c:v>
                </c:pt>
                <c:pt idx="286">
                  <c:v>959.69527844627544</c:v>
                </c:pt>
                <c:pt idx="287">
                  <c:v>971.00850198833518</c:v>
                </c:pt>
                <c:pt idx="288">
                  <c:v>982.34391451164311</c:v>
                </c:pt>
                <c:pt idx="289">
                  <c:v>993.70049228823541</c:v>
                </c:pt>
                <c:pt idx="290">
                  <c:v>1005.0772096786731</c:v>
                </c:pt>
                <c:pt idx="291">
                  <c:v>1016.4730392246529</c:v>
                </c:pt>
                <c:pt idx="292">
                  <c:v>1027.8869517418123</c:v>
                </c:pt>
                <c:pt idx="293">
                  <c:v>1039.3179164126702</c:v>
                </c:pt>
                <c:pt idx="294">
                  <c:v>1050.7649008797298</c:v>
                </c:pt>
                <c:pt idx="295">
                  <c:v>1062.2268713387007</c:v>
                </c:pt>
                <c:pt idx="296">
                  <c:v>1073.702792631881</c:v>
                </c:pt>
                <c:pt idx="297">
                  <c:v>1085.1916283416272</c:v>
                </c:pt>
                <c:pt idx="298">
                  <c:v>1096.6923408839725</c:v>
                </c:pt>
                <c:pt idx="299">
                  <c:v>1108.2038916023184</c:v>
                </c:pt>
                <c:pt idx="300">
                  <c:v>1119.7252408612485</c:v>
                </c:pt>
                <c:pt idx="301">
                  <c:v>1131.2553481404154</c:v>
                </c:pt>
                <c:pt idx="302">
                  <c:v>1142.7931721285183</c:v>
                </c:pt>
                <c:pt idx="303">
                  <c:v>1154.3376708173357</c:v>
                </c:pt>
                <c:pt idx="304">
                  <c:v>1165.8878015958426</c:v>
                </c:pt>
                <c:pt idx="305">
                  <c:v>1177.4425213443649</c:v>
                </c:pt>
                <c:pt idx="306">
                  <c:v>1189.0007865287882</c:v>
                </c:pt>
                <c:pt idx="307">
                  <c:v>1200.5615532948016</c:v>
                </c:pt>
                <c:pt idx="308">
                  <c:v>1212.1237775621701</c:v>
                </c:pt>
                <c:pt idx="309">
                  <c:v>1223.6864151190284</c:v>
                </c:pt>
                <c:pt idx="310">
                  <c:v>1235.2484217161859</c:v>
                </c:pt>
                <c:pt idx="311">
                  <c:v>1246.8087531614358</c:v>
                </c:pt>
                <c:pt idx="312">
                  <c:v>1258.3663654138577</c:v>
                </c:pt>
                <c:pt idx="313">
                  <c:v>1269.9202146781088</c:v>
                </c:pt>
                <c:pt idx="314">
                  <c:v>1281.4692574986896</c:v>
                </c:pt>
                <c:pt idx="315">
                  <c:v>1293.0124508541828</c:v>
                </c:pt>
                <c:pt idx="316">
                  <c:v>1304.54875225145</c:v>
                </c:pt>
                <c:pt idx="317">
                  <c:v>1316.077119819781</c:v>
                </c:pt>
                <c:pt idx="318">
                  <c:v>1327.5965124049899</c:v>
                </c:pt>
                <c:pt idx="319">
                  <c:v>1339.105889663442</c:v>
                </c:pt>
                <c:pt idx="320">
                  <c:v>1350.6042121560101</c:v>
                </c:pt>
                <c:pt idx="321">
                  <c:v>1362.0904414419499</c:v>
                </c:pt>
                <c:pt idx="322">
                  <c:v>1373.5635401726827</c:v>
                </c:pt>
                <c:pt idx="323">
                  <c:v>1385.0224721854818</c:v>
                </c:pt>
                <c:pt idx="324">
                  <c:v>1396.4662025970499</c:v>
                </c:pt>
                <c:pt idx="325">
                  <c:v>1407.8936978969837</c:v>
                </c:pt>
                <c:pt idx="326">
                  <c:v>1419.3039260411069</c:v>
                </c:pt>
                <c:pt idx="327">
                  <c:v>1430.6958565446882</c:v>
                </c:pt>
                <c:pt idx="328">
                  <c:v>1442.0684605754918</c:v>
                </c:pt>
                <c:pt idx="329">
                  <c:v>1453.4207110467078</c:v>
                </c:pt>
                <c:pt idx="330">
                  <c:v>1464.7515827097011</c:v>
                </c:pt>
                <c:pt idx="331">
                  <c:v>1476.0600522466079</c:v>
                </c:pt>
                <c:pt idx="332">
                  <c:v>1487.3450983627545</c:v>
                </c:pt>
                <c:pt idx="333">
                  <c:v>1498.6057018788911</c:v>
                </c:pt>
                <c:pt idx="334">
                  <c:v>1509.8408458232345</c:v>
                </c:pt>
                <c:pt idx="335">
                  <c:v>1521.0495155233223</c:v>
                </c:pt>
                <c:pt idx="336">
                  <c:v>1532.2306986976355</c:v>
                </c:pt>
                <c:pt idx="337">
                  <c:v>1543.3833855470357</c:v>
                </c:pt>
                <c:pt idx="338">
                  <c:v>1554.5065688459511</c:v>
                </c:pt>
                <c:pt idx="339">
                  <c:v>1565.5992440333462</c:v>
                </c:pt>
                <c:pt idx="340">
                  <c:v>1576.6604093034457</c:v>
                </c:pt>
                <c:pt idx="341">
                  <c:v>1587.6890656962105</c:v>
                </c:pt>
                <c:pt idx="342">
                  <c:v>1598.6842171875508</c:v>
                </c:pt>
                <c:pt idx="343">
                  <c:v>1609.6448707792911</c:v>
                </c:pt>
                <c:pt idx="344">
                  <c:v>1620.5700365888351</c:v>
                </c:pt>
                <c:pt idx="345">
                  <c:v>1631.4587279385789</c:v>
                </c:pt>
                <c:pt idx="346">
                  <c:v>1642.30996144501</c:v>
                </c:pt>
                <c:pt idx="347">
                  <c:v>1653.1227571075237</c:v>
                </c:pt>
                <c:pt idx="348">
                  <c:v>1663.8961383969245</c:v>
                </c:pt>
                <c:pt idx="349">
                  <c:v>1674.6291323436294</c:v>
                </c:pt>
                <c:pt idx="350">
                  <c:v>1685.320769625524</c:v>
                </c:pt>
                <c:pt idx="351">
                  <c:v>1695.9700846555197</c:v>
                </c:pt>
                <c:pt idx="352">
                  <c:v>1706.5761156687433</c:v>
                </c:pt>
                <c:pt idx="353">
                  <c:v>1717.1379048094109</c:v>
                </c:pt>
                <c:pt idx="354">
                  <c:v>1727.654498217323</c:v>
                </c:pt>
                <c:pt idx="355">
                  <c:v>1738.1249461140128</c:v>
                </c:pt>
                <c:pt idx="356">
                  <c:v>1748.5483028885253</c:v>
                </c:pt>
                <c:pt idx="357">
                  <c:v>1758.9236271828197</c:v>
                </c:pt>
                <c:pt idx="358">
                  <c:v>1769.249981976775</c:v>
                </c:pt>
                <c:pt idx="359">
                  <c:v>1779.52643467283</c:v>
                </c:pt>
                <c:pt idx="360">
                  <c:v>1789.752057180192</c:v>
                </c:pt>
                <c:pt idx="361">
                  <c:v>1799.92592599867</c:v>
                </c:pt>
                <c:pt idx="362">
                  <c:v>1810.0471223020686</c:v>
                </c:pt>
                <c:pt idx="363">
                  <c:v>1820.1147320211696</c:v>
                </c:pt>
                <c:pt idx="364">
                  <c:v>1830.1278459262885</c:v>
                </c:pt>
                <c:pt idx="365">
                  <c:v>1840.0855597093901</c:v>
                </c:pt>
                <c:pt idx="366">
                  <c:v>1849.9869740657473</c:v>
                </c:pt>
                <c:pt idx="367">
                  <c:v>1859.8311947751772</c:v>
                </c:pt>
                <c:pt idx="368">
                  <c:v>1869.6173327827814</c:v>
                </c:pt>
                <c:pt idx="369">
                  <c:v>1879.3445042792569</c:v>
                </c:pt>
                <c:pt idx="370">
                  <c:v>1889.0118307806977</c:v>
                </c:pt>
                <c:pt idx="371">
                  <c:v>1898.6184392079465</c:v>
                </c:pt>
                <c:pt idx="372">
                  <c:v>1908.1634619654365</c:v>
                </c:pt>
                <c:pt idx="373">
                  <c:v>1917.6460370195523</c:v>
                </c:pt>
                <c:pt idx="374">
                  <c:v>1927.0653079764729</c:v>
                </c:pt>
                <c:pt idx="375">
                  <c:v>1936.4204241595246</c:v>
                </c:pt>
                <c:pt idx="376">
                  <c:v>1945.7105406860026</c:v>
                </c:pt>
                <c:pt idx="377">
                  <c:v>1954.9348185434717</c:v>
                </c:pt>
                <c:pt idx="378">
                  <c:v>1964.0924246655486</c:v>
                </c:pt>
                <c:pt idx="379">
                  <c:v>1973.1825320071282</c:v>
                </c:pt>
                <c:pt idx="380">
                  <c:v>1982.2043196190807</c:v>
                </c:pt>
                <c:pt idx="381">
                  <c:v>1991.1569727223962</c:v>
                </c:pt>
                <c:pt idx="382">
                  <c:v>2000.0396827817608</c:v>
                </c:pt>
                <c:pt idx="383">
                  <c:v>2008.8516475785862</c:v>
                </c:pt>
                <c:pt idx="384">
                  <c:v>2017.5920712834563</c:v>
                </c:pt>
                <c:pt idx="385">
                  <c:v>2026.2601645279969</c:v>
                </c:pt>
                <c:pt idx="386">
                  <c:v>2034.8551444761742</c:v>
                </c:pt>
                <c:pt idx="387">
                  <c:v>2043.3762348949867</c:v>
                </c:pt>
                <c:pt idx="388">
                  <c:v>2051.8226662245706</c:v>
                </c:pt>
                <c:pt idx="389">
                  <c:v>2060.1936756477039</c:v>
                </c:pt>
                <c:pt idx="390">
                  <c:v>2068.4885071586928</c:v>
                </c:pt>
                <c:pt idx="391">
                  <c:v>2076.7064116316528</c:v>
                </c:pt>
                <c:pt idx="392">
                  <c:v>2084.8466468881634</c:v>
                </c:pt>
                <c:pt idx="393">
                  <c:v>2092.9084777642906</c:v>
                </c:pt>
                <c:pt idx="394">
                  <c:v>2100.8911761769914</c:v>
                </c:pt>
                <c:pt idx="395">
                  <c:v>2108.7940211898608</c:v>
                </c:pt>
                <c:pt idx="396">
                  <c:v>2116.6162990782414</c:v>
                </c:pt>
                <c:pt idx="397">
                  <c:v>2124.3573033936882</c:v>
                </c:pt>
                <c:pt idx="398">
                  <c:v>2132.0163350277617</c:v>
                </c:pt>
                <c:pt idx="399">
                  <c:v>2139.5927022751675</c:v>
                </c:pt>
                <c:pt idx="400">
                  <c:v>2147.0857208962339</c:v>
                </c:pt>
                <c:pt idx="401">
                  <c:v>2154.4947141786952</c:v>
                </c:pt>
                <c:pt idx="402">
                  <c:v>2161.8190129988179</c:v>
                </c:pt>
                <c:pt idx="403">
                  <c:v>2169.0579558818226</c:v>
                </c:pt>
                <c:pt idx="404">
                  <c:v>2176.2108890616273</c:v>
                </c:pt>
                <c:pt idx="405">
                  <c:v>2183.2771665398932</c:v>
                </c:pt>
                <c:pt idx="406">
                  <c:v>2190.2561501443588</c:v>
                </c:pt>
                <c:pt idx="407">
                  <c:v>2197.1472095864801</c:v>
                </c:pt>
                <c:pt idx="408">
                  <c:v>2203.9497225183559</c:v>
                </c:pt>
                <c:pt idx="409">
                  <c:v>2210.6630745889256</c:v>
                </c:pt>
                <c:pt idx="410">
                  <c:v>2217.2866594994603</c:v>
                </c:pt>
                <c:pt idx="411">
                  <c:v>2223.8198790583156</c:v>
                </c:pt>
                <c:pt idx="412">
                  <c:v>2230.2621432349547</c:v>
                </c:pt>
                <c:pt idx="413">
                  <c:v>2236.6128702132373</c:v>
                </c:pt>
                <c:pt idx="414">
                  <c:v>2242.8714864439648</c:v>
                </c:pt>
                <c:pt idx="415">
                  <c:v>2249.0374266966796</c:v>
                </c:pt>
                <c:pt idx="416">
                  <c:v>2255.1101341107083</c:v>
                </c:pt>
                <c:pt idx="417">
                  <c:v>2261.0890602454574</c:v>
                </c:pt>
                <c:pt idx="418">
                  <c:v>2266.9736651299449</c:v>
                </c:pt>
                <c:pt idx="419">
                  <c:v>2272.7634173115621</c:v>
                </c:pt>
                <c:pt idx="420">
                  <c:v>2278.4577939040728</c:v>
                </c:pt>
                <c:pt idx="421">
                  <c:v>2284.0562806348362</c:v>
                </c:pt>
                <c:pt idx="422">
                  <c:v>2289.5583718912521</c:v>
                </c:pt>
                <c:pt idx="423">
                  <c:v>2294.9635707664265</c:v>
                </c:pt>
                <c:pt idx="424">
                  <c:v>2300.2713891040412</c:v>
                </c:pt>
                <c:pt idx="425">
                  <c:v>2305.481347542448</c:v>
                </c:pt>
                <c:pt idx="426">
                  <c:v>2310.5929755579591</c:v>
                </c:pt>
                <c:pt idx="427">
                  <c:v>2315.6058115073374</c:v>
                </c:pt>
                <c:pt idx="428">
                  <c:v>2320.5194026694926</c:v>
                </c:pt>
                <c:pt idx="429">
                  <c:v>2325.3333052863663</c:v>
                </c:pt>
                <c:pt idx="430">
                  <c:v>2330.0470846030089</c:v>
                </c:pt>
                <c:pt idx="431">
                  <c:v>2334.6603149068424</c:v>
                </c:pt>
                <c:pt idx="432">
                  <c:v>2339.1725795661096</c:v>
                </c:pt>
                <c:pt idx="433">
                  <c:v>2343.583471067499</c:v>
                </c:pt>
                <c:pt idx="434">
                  <c:v>2347.8925910529506</c:v>
                </c:pt>
                <c:pt idx="435">
                  <c:v>2352.0995503556278</c:v>
                </c:pt>
                <c:pt idx="436">
                  <c:v>2356.2039690350703</c:v>
                </c:pt>
                <c:pt idx="437">
                  <c:v>2360.2054764115037</c:v>
                </c:pt>
                <c:pt idx="438">
                  <c:v>2364.103711099317</c:v>
                </c:pt>
                <c:pt idx="439">
                  <c:v>2367.8983210397</c:v>
                </c:pt>
                <c:pt idx="440">
                  <c:v>2371.5889635324402</c:v>
                </c:pt>
                <c:pt idx="441">
                  <c:v>2375.1753052668691</c:v>
                </c:pt>
                <c:pt idx="442">
                  <c:v>2378.6570223519693</c:v>
                </c:pt>
                <c:pt idx="443">
                  <c:v>2382.0338003456227</c:v>
                </c:pt>
                <c:pt idx="444">
                  <c:v>2385.305334283009</c:v>
                </c:pt>
                <c:pt idx="445">
                  <c:v>2388.4713287041468</c:v>
                </c:pt>
                <c:pt idx="446">
                  <c:v>2391.5314976805798</c:v>
                </c:pt>
                <c:pt idx="447">
                  <c:v>2394.4855648411985</c:v>
                </c:pt>
                <c:pt idx="448">
                  <c:v>2397.3332633971986</c:v>
                </c:pt>
                <c:pt idx="449">
                  <c:v>2400.074336166178</c:v>
                </c:pt>
                <c:pt idx="450">
                  <c:v>2402.7085355953604</c:v>
                </c:pt>
                <c:pt idx="451">
                  <c:v>2405.2356237839549</c:v>
                </c:pt>
                <c:pt idx="452">
                  <c:v>2407.6553725046401</c:v>
                </c:pt>
                <c:pt idx="453">
                  <c:v>2409.967563224177</c:v>
                </c:pt>
                <c:pt idx="454">
                  <c:v>2412.1719871231435</c:v>
                </c:pt>
                <c:pt idx="455">
                  <c:v>2414.2684451147952</c:v>
                </c:pt>
                <c:pt idx="456">
                  <c:v>2416.256747863044</c:v>
                </c:pt>
                <c:pt idx="457">
                  <c:v>2418.1367157995583</c:v>
                </c:pt>
                <c:pt idx="458">
                  <c:v>2419.9081791399803</c:v>
                </c:pt>
                <c:pt idx="459">
                  <c:v>2421.5709778992582</c:v>
                </c:pt>
                <c:pt idx="460">
                  <c:v>2423.1249619060977</c:v>
                </c:pt>
                <c:pt idx="461">
                  <c:v>2424.5699908165211</c:v>
                </c:pt>
                <c:pt idx="462">
                  <c:v>2425.9059341265443</c:v>
                </c:pt>
                <c:pt idx="463">
                  <c:v>2427.132671183962</c:v>
                </c:pt>
                <c:pt idx="464">
                  <c:v>2428.2500911992443</c:v>
                </c:pt>
                <c:pt idx="465">
                  <c:v>2429.258093255542</c:v>
                </c:pt>
                <c:pt idx="466">
                  <c:v>2430.1565863178025</c:v>
                </c:pt>
                <c:pt idx="467">
                  <c:v>2430.9454892409876</c:v>
                </c:pt>
                <c:pt idx="468">
                  <c:v>2431.6247307774056</c:v>
                </c:pt>
              </c:numCache>
            </c:numRef>
          </c:val>
          <c:smooth val="0"/>
        </c:ser>
        <c:ser>
          <c:idx val="12"/>
          <c:order val="12"/>
          <c:spPr>
            <a:ln w="12700">
              <a:solidFill>
                <a:srgbClr val="99CCFF"/>
              </a:solidFill>
              <a:prstDash val="solid"/>
            </a:ln>
          </c:spPr>
          <c:marker>
            <c:symbol val="none"/>
          </c:marker>
          <c:val>
            <c:numRef>
              <c:f>Calculations!$P$24:$P$492</c:f>
              <c:numCache>
                <c:formatCode>General</c:formatCode>
                <c:ptCount val="469"/>
                <c:pt idx="0">
                  <c:v>109.54254884900132</c:v>
                </c:pt>
                <c:pt idx="1">
                  <c:v>72.469809273429405</c:v>
                </c:pt>
                <c:pt idx="2">
                  <c:v>42.629259079241592</c:v>
                </c:pt>
                <c:pt idx="3">
                  <c:v>20.447801573516472</c:v>
                </c:pt>
                <c:pt idx="4">
                  <c:v>6.2427679550218045</c:v>
                </c:pt>
                <c:pt idx="5">
                  <c:v>0.21737752733690741</c:v>
                </c:pt>
                <c:pt idx="6">
                  <c:v>2.4578304135588951</c:v>
                </c:pt>
                <c:pt idx="7">
                  <c:v>12.932074364641949</c:v>
                </c:pt>
                <c:pt idx="8">
                  <c:v>31.490263303594816</c:v>
                </c:pt>
                <c:pt idx="9">
                  <c:v>57.866901045532813</c:v>
                </c:pt>
                <c:pt idx="10">
                  <c:v>91.684639525209889</c:v>
                </c:pt>
                <c:pt idx="11">
                  <c:v>132.45967719403149</c:v>
                </c:pt>
                <c:pt idx="12">
                  <c:v>179.60868035627851</c:v>
                </c:pt>
                <c:pt idx="13">
                  <c:v>232.45712842689352</c:v>
                </c:pt>
                <c:pt idx="14">
                  <c:v>290.2489637223394</c:v>
                </c:pt>
                <c:pt idx="15">
                  <c:v>352.1574077331997</c:v>
                </c:pt>
                <c:pt idx="16">
                  <c:v>417.29678913932878</c:v>
                </c:pt>
                <c:pt idx="17">
                  <c:v>484.73521435423754</c:v>
                </c:pt>
                <c:pt idx="18">
                  <c:v>553.50789933202009</c:v>
                </c:pt>
                <c:pt idx="19">
                  <c:v>622.63097191004454</c:v>
                </c:pt>
                <c:pt idx="20">
                  <c:v>691.11554722905419</c:v>
                </c:pt>
                <c:pt idx="21">
                  <c:v>757.98187486563711</c:v>
                </c:pt>
                <c:pt idx="22">
                  <c:v>822.27335528612389</c:v>
                </c:pt>
                <c:pt idx="23">
                  <c:v>883.07022510043475</c:v>
                </c:pt>
                <c:pt idx="24">
                  <c:v>939.50271533263412</c:v>
                </c:pt>
                <c:pt idx="25">
                  <c:v>990.76349446403333</c:v>
                </c:pt>
                <c:pt idx="26">
                  <c:v>1036.1192182368284</c:v>
                </c:pt>
                <c:pt idx="27">
                  <c:v>1074.921020985088</c:v>
                </c:pt>
                <c:pt idx="28">
                  <c:v>1106.6137984025559</c:v>
                </c:pt>
                <c:pt idx="29">
                  <c:v>1130.7441489466344</c:v>
                </c:pt>
                <c:pt idx="30">
                  <c:v>1146.9668602676456</c:v>
                </c:pt>
                <c:pt idx="31">
                  <c:v>1155.0498478675609</c:v>
                </c:pt>
                <c:pt idx="32">
                  <c:v>1154.8774753350194</c:v>
                </c:pt>
                <c:pt idx="33">
                  <c:v>1146.4522086568654</c:v>
                </c:pt>
                <c:pt idx="34">
                  <c:v>1129.8945809393758</c:v>
                </c:pt>
                <c:pt idx="35">
                  <c:v>1105.4414680438861</c:v>
                </c:pt>
                <c:pt idx="36">
                  <c:v>1073.4426998058211</c:v>
                </c:pt>
                <c:pt idx="37">
                  <c:v>1034.3560553175364</c:v>
                </c:pt>
                <c:pt idx="38">
                  <c:v>988.7407138731819</c:v>
                </c:pt>
                <c:pt idx="39">
                  <c:v>937.24925526734455</c:v>
                </c:pt>
                <c:pt idx="40">
                  <c:v>880.61832389237384</c:v>
                </c:pt>
                <c:pt idx="41">
                  <c:v>819.65809019517769</c:v>
                </c:pt>
                <c:pt idx="42">
                  <c:v>755.2406602594674</c:v>
                </c:pt>
                <c:pt idx="43">
                  <c:v>688.2875993276424</c:v>
                </c:pt>
                <c:pt idx="44">
                  <c:v>619.7567477526743</c:v>
                </c:pt>
                <c:pt idx="45">
                  <c:v>550.62851799290365</c:v>
                </c:pt>
                <c:pt idx="46">
                  <c:v>481.8918686869938</c:v>
                </c:pt>
                <c:pt idx="47">
                  <c:v>414.53015646594451</c:v>
                </c:pt>
                <c:pt idx="48">
                  <c:v>349.50706790826916</c:v>
                </c:pt>
                <c:pt idx="49">
                  <c:v>287.75283289783823</c:v>
                </c:pt>
                <c:pt idx="50">
                  <c:v>230.15091661811681</c:v>
                </c:pt>
                <c:pt idx="51">
                  <c:v>177.52538056910458</c:v>
                </c:pt>
                <c:pt idx="52">
                  <c:v>130.62909342212083</c:v>
                </c:pt>
                <c:pt idx="53">
                  <c:v>90.132960369677733</c:v>
                </c:pt>
                <c:pt idx="54">
                  <c:v>56.616325056966048</c:v>
                </c:pt>
                <c:pt idx="55">
                  <c:v>30.558681406316168</c:v>
                </c:pt>
                <c:pt idx="56">
                  <c:v>12.332813906511547</c:v>
                </c:pt>
                <c:pt idx="57">
                  <c:v>2.1994645029710682</c:v>
                </c:pt>
                <c:pt idx="58">
                  <c:v>0.30360238507034865</c:v>
                </c:pt>
                <c:pt idx="59">
                  <c:v>6.6723500355591341</c:v>
                </c:pt>
                <c:pt idx="60">
                  <c:v>21.214595212329414</c:v>
                </c:pt>
                <c:pt idx="61">
                  <c:v>43.722294413572058</c:v>
                </c:pt>
                <c:pt idx="62">
                  <c:v>73.873449178761746</c:v>
                </c:pt>
                <c:pt idx="63">
                  <c:v>111.23671264607191</c:v>
                </c:pt>
                <c:pt idx="64">
                  <c:v>155.2775604641198</c:v>
                </c:pt>
                <c:pt idx="65">
                  <c:v>205.365937776083</c:v>
                </c:pt>
                <c:pt idx="66">
                  <c:v>260.78527287730384</c:v>
                </c:pt>
                <c:pt idx="67">
                  <c:v>320.74272859565002</c:v>
                </c:pt>
                <c:pt idx="68">
                  <c:v>384.38054473690084</c:v>
                </c:pt>
                <c:pt idx="69">
                  <c:v>450.78830932845415</c:v>
                </c:pt>
                <c:pt idx="70">
                  <c:v>519.01598310711142</c:v>
                </c:pt>
                <c:pt idx="71">
                  <c:v>588.08749092074891</c:v>
                </c:pt>
                <c:pt idx="72">
                  <c:v>657.01468560322223</c:v>
                </c:pt>
                <c:pt idx="73">
                  <c:v>724.8114845533006</c:v>
                </c:pt>
                <c:pt idx="74">
                  <c:v>790.50797677763308</c:v>
                </c:pt>
                <c:pt idx="75">
                  <c:v>853.16429858029028</c:v>
                </c:pt>
                <c:pt idx="76">
                  <c:v>911.88407939126455</c:v>
                </c:pt>
                <c:pt idx="77">
                  <c:v>965.82726537588997</c:v>
                </c:pt>
                <c:pt idx="78">
                  <c:v>1014.2221373687621</c:v>
                </c:pt>
                <c:pt idx="79">
                  <c:v>1056.376351201794</c:v>
                </c:pt>
                <c:pt idx="80">
                  <c:v>1091.6868424818858</c:v>
                </c:pt>
                <c:pt idx="81">
                  <c:v>1119.648454118975</c:v>
                </c:pt>
                <c:pt idx="82">
                  <c:v>1139.8611631777774</c:v>
                </c:pt>
                <c:pt idx="83">
                  <c:v>1152.0358036648372</c:v>
                </c:pt>
                <c:pt idx="84">
                  <c:v>1155.9982033798221</c:v>
                </c:pt>
                <c:pt idx="85">
                  <c:v>1151.6916756486844</c:v>
                </c:pt>
                <c:pt idx="86">
                  <c:v>1139.1778302915668</c:v>
                </c:pt>
                <c:pt idx="87">
                  <c:v>1118.6356922236419</c:v>
                </c:pt>
                <c:pt idx="88">
                  <c:v>1090.359140298302</c:v>
                </c:pt>
                <c:pt idx="89">
                  <c:v>1054.7527030329895</c:v>
                </c:pt>
                <c:pt idx="90">
                  <c:v>1012.3257713646299</c:v>
                </c:pt>
                <c:pt idx="91">
                  <c:v>963.68531122785271</c:v>
                </c:pt>
                <c:pt idx="92">
                  <c:v>909.5271802109055</c:v>
                </c:pt>
                <c:pt idx="93">
                  <c:v>850.62617251449683</c:v>
                </c:pt>
                <c:pt idx="94">
                  <c:v>787.82493463180606</c:v>
                </c:pt>
                <c:pt idx="95">
                  <c:v>722.02191032363817</c:v>
                </c:pt>
                <c:pt idx="96">
                  <c:v>654.1584873495998</c:v>
                </c:pt>
                <c:pt idx="97">
                  <c:v>585.20552983614948</c:v>
                </c:pt>
                <c:pt idx="98">
                  <c:v>516.14948895137309</c:v>
                </c:pt>
                <c:pt idx="99">
                  <c:v>447.97829058924634</c:v>
                </c:pt>
                <c:pt idx="100">
                  <c:v>381.66720195627028</c:v>
                </c:pt>
                <c:pt idx="101">
                  <c:v>318.1648792551361</c:v>
                </c:pt>
                <c:pt idx="102">
                  <c:v>258.37979606933123</c:v>
                </c:pt>
                <c:pt idx="103">
                  <c:v>203.1672466062326</c:v>
                </c:pt>
                <c:pt idx="104">
                  <c:v>153.31710973217054</c:v>
                </c:pt>
                <c:pt idx="105">
                  <c:v>109.54254884900149</c:v>
                </c:pt>
                <c:pt idx="106">
                  <c:v>72.469809273429064</c:v>
                </c:pt>
                <c:pt idx="107">
                  <c:v>42.629259079241933</c:v>
                </c:pt>
                <c:pt idx="108">
                  <c:v>20.447801573516585</c:v>
                </c:pt>
                <c:pt idx="109">
                  <c:v>6.2427679550220319</c:v>
                </c:pt>
                <c:pt idx="110">
                  <c:v>0.21737752733690741</c:v>
                </c:pt>
                <c:pt idx="111">
                  <c:v>2.4578304135588951</c:v>
                </c:pt>
                <c:pt idx="112">
                  <c:v>12.932074364641608</c:v>
                </c:pt>
                <c:pt idx="113">
                  <c:v>31.490263303593906</c:v>
                </c:pt>
                <c:pt idx="114">
                  <c:v>57.866901045532586</c:v>
                </c:pt>
                <c:pt idx="115">
                  <c:v>91.684639525209207</c:v>
                </c:pt>
                <c:pt idx="116">
                  <c:v>132.45967719403097</c:v>
                </c:pt>
                <c:pt idx="117">
                  <c:v>179.60868035627828</c:v>
                </c:pt>
                <c:pt idx="118">
                  <c:v>232.45712842689409</c:v>
                </c:pt>
                <c:pt idx="119">
                  <c:v>290.24896372234093</c:v>
                </c:pt>
                <c:pt idx="120">
                  <c:v>352.15740773319942</c:v>
                </c:pt>
                <c:pt idx="121">
                  <c:v>417.29678913932753</c:v>
                </c:pt>
                <c:pt idx="122">
                  <c:v>484.73521435423675</c:v>
                </c:pt>
                <c:pt idx="123">
                  <c:v>553.50789933201986</c:v>
                </c:pt>
                <c:pt idx="124">
                  <c:v>622.63097191004329</c:v>
                </c:pt>
                <c:pt idx="125">
                  <c:v>691.11554722905282</c:v>
                </c:pt>
                <c:pt idx="126">
                  <c:v>757.98187486563484</c:v>
                </c:pt>
                <c:pt idx="127">
                  <c:v>822.27335528612275</c:v>
                </c:pt>
                <c:pt idx="128">
                  <c:v>883.07022510043407</c:v>
                </c:pt>
                <c:pt idx="129">
                  <c:v>939.50271533263231</c:v>
                </c:pt>
                <c:pt idx="130">
                  <c:v>990.76349446403196</c:v>
                </c:pt>
                <c:pt idx="131">
                  <c:v>1036.1192182368279</c:v>
                </c:pt>
                <c:pt idx="132">
                  <c:v>1074.9210209850878</c:v>
                </c:pt>
                <c:pt idx="133">
                  <c:v>1106.6137984025552</c:v>
                </c:pt>
                <c:pt idx="134">
                  <c:v>1130.7441489466341</c:v>
                </c:pt>
                <c:pt idx="135">
                  <c:v>1146.9668602676456</c:v>
                </c:pt>
                <c:pt idx="136">
                  <c:v>1155.0498478675609</c:v>
                </c:pt>
                <c:pt idx="137">
                  <c:v>1154.8774753350194</c:v>
                </c:pt>
                <c:pt idx="138">
                  <c:v>1146.4522086568659</c:v>
                </c:pt>
                <c:pt idx="139">
                  <c:v>1129.8945809393756</c:v>
                </c:pt>
                <c:pt idx="140">
                  <c:v>1105.4414680438863</c:v>
                </c:pt>
                <c:pt idx="141">
                  <c:v>1073.4426998058211</c:v>
                </c:pt>
                <c:pt idx="142">
                  <c:v>1034.3560553175371</c:v>
                </c:pt>
                <c:pt idx="143">
                  <c:v>988.74071387318213</c:v>
                </c:pt>
                <c:pt idx="144">
                  <c:v>937.24925526734637</c:v>
                </c:pt>
                <c:pt idx="145">
                  <c:v>880.61832389237406</c:v>
                </c:pt>
                <c:pt idx="146">
                  <c:v>819.65809019517792</c:v>
                </c:pt>
                <c:pt idx="147">
                  <c:v>755.24066025946763</c:v>
                </c:pt>
                <c:pt idx="148">
                  <c:v>688.28759932764262</c:v>
                </c:pt>
                <c:pt idx="149">
                  <c:v>619.75674775267453</c:v>
                </c:pt>
                <c:pt idx="150">
                  <c:v>550.62851799290604</c:v>
                </c:pt>
                <c:pt idx="151">
                  <c:v>481.89186868699511</c:v>
                </c:pt>
                <c:pt idx="152">
                  <c:v>414.5301564659448</c:v>
                </c:pt>
                <c:pt idx="153">
                  <c:v>349.50706790827132</c:v>
                </c:pt>
                <c:pt idx="154">
                  <c:v>287.75283289783931</c:v>
                </c:pt>
                <c:pt idx="155">
                  <c:v>230.15091661811698</c:v>
                </c:pt>
                <c:pt idx="156">
                  <c:v>177.52538056910475</c:v>
                </c:pt>
                <c:pt idx="157">
                  <c:v>130.62909342212038</c:v>
                </c:pt>
                <c:pt idx="158">
                  <c:v>90.132960369679495</c:v>
                </c:pt>
                <c:pt idx="159">
                  <c:v>56.616325056967071</c:v>
                </c:pt>
                <c:pt idx="160">
                  <c:v>30.558681406316964</c:v>
                </c:pt>
                <c:pt idx="161">
                  <c:v>12.332813906511547</c:v>
                </c:pt>
                <c:pt idx="162">
                  <c:v>2.1994645029712956</c:v>
                </c:pt>
                <c:pt idx="163">
                  <c:v>0.30360238507034865</c:v>
                </c:pt>
                <c:pt idx="164">
                  <c:v>6.6723500355590204</c:v>
                </c:pt>
                <c:pt idx="165">
                  <c:v>21.2145952123293</c:v>
                </c:pt>
                <c:pt idx="166">
                  <c:v>43.722294413570467</c:v>
                </c:pt>
                <c:pt idx="167">
                  <c:v>73.873449178761518</c:v>
                </c:pt>
                <c:pt idx="168">
                  <c:v>111.23671264607168</c:v>
                </c:pt>
                <c:pt idx="169">
                  <c:v>155.27756046411821</c:v>
                </c:pt>
                <c:pt idx="170">
                  <c:v>205.36593777608118</c:v>
                </c:pt>
                <c:pt idx="171">
                  <c:v>260.78527287730361</c:v>
                </c:pt>
                <c:pt idx="172">
                  <c:v>320.74272859564974</c:v>
                </c:pt>
                <c:pt idx="173">
                  <c:v>384.38054473690056</c:v>
                </c:pt>
                <c:pt idx="174">
                  <c:v>450.78830932845187</c:v>
                </c:pt>
                <c:pt idx="175">
                  <c:v>519.01598310711108</c:v>
                </c:pt>
                <c:pt idx="176">
                  <c:v>588.08749092074868</c:v>
                </c:pt>
                <c:pt idx="177">
                  <c:v>657.01468560321985</c:v>
                </c:pt>
                <c:pt idx="178">
                  <c:v>724.81148455330231</c:v>
                </c:pt>
                <c:pt idx="179">
                  <c:v>790.50797677763273</c:v>
                </c:pt>
                <c:pt idx="180">
                  <c:v>853.16429858029005</c:v>
                </c:pt>
                <c:pt idx="181">
                  <c:v>911.88407939126262</c:v>
                </c:pt>
                <c:pt idx="182">
                  <c:v>965.82726537588985</c:v>
                </c:pt>
                <c:pt idx="183">
                  <c:v>1014.2221373687605</c:v>
                </c:pt>
                <c:pt idx="184">
                  <c:v>1056.3763512017927</c:v>
                </c:pt>
                <c:pt idx="185">
                  <c:v>1091.6868424818858</c:v>
                </c:pt>
                <c:pt idx="186">
                  <c:v>1119.6484541189748</c:v>
                </c:pt>
                <c:pt idx="187">
                  <c:v>1139.8611631777771</c:v>
                </c:pt>
                <c:pt idx="188">
                  <c:v>1152.0358036648372</c:v>
                </c:pt>
                <c:pt idx="189">
                  <c:v>1155.9982033798221</c:v>
                </c:pt>
                <c:pt idx="190">
                  <c:v>1151.6916756486844</c:v>
                </c:pt>
                <c:pt idx="191">
                  <c:v>1139.1778302915673</c:v>
                </c:pt>
                <c:pt idx="192">
                  <c:v>1118.6356922236428</c:v>
                </c:pt>
                <c:pt idx="193">
                  <c:v>1090.3591402983029</c:v>
                </c:pt>
                <c:pt idx="194">
                  <c:v>1054.7527030329898</c:v>
                </c:pt>
                <c:pt idx="195">
                  <c:v>1012.3257713646315</c:v>
                </c:pt>
                <c:pt idx="196">
                  <c:v>963.68531122785134</c:v>
                </c:pt>
                <c:pt idx="197">
                  <c:v>909.52718021090573</c:v>
                </c:pt>
                <c:pt idx="198">
                  <c:v>850.62617251449706</c:v>
                </c:pt>
                <c:pt idx="199">
                  <c:v>787.82493463181027</c:v>
                </c:pt>
                <c:pt idx="200">
                  <c:v>722.02191032363851</c:v>
                </c:pt>
                <c:pt idx="201">
                  <c:v>654.15848734960014</c:v>
                </c:pt>
                <c:pt idx="202">
                  <c:v>585.20552983615187</c:v>
                </c:pt>
                <c:pt idx="203">
                  <c:v>516.14948895137547</c:v>
                </c:pt>
                <c:pt idx="204">
                  <c:v>447.97829058924663</c:v>
                </c:pt>
                <c:pt idx="205">
                  <c:v>381.66720195627249</c:v>
                </c:pt>
                <c:pt idx="206">
                  <c:v>318.16487925513815</c:v>
                </c:pt>
                <c:pt idx="207">
                  <c:v>258.37979606933146</c:v>
                </c:pt>
                <c:pt idx="208">
                  <c:v>203.16724660623436</c:v>
                </c:pt>
                <c:pt idx="209">
                  <c:v>153.31710973217071</c:v>
                </c:pt>
                <c:pt idx="210">
                  <c:v>109.54254884900286</c:v>
                </c:pt>
                <c:pt idx="211">
                  <c:v>72.469809273429178</c:v>
                </c:pt>
                <c:pt idx="212">
                  <c:v>42.629259079241933</c:v>
                </c:pt>
                <c:pt idx="213">
                  <c:v>20.447801573516585</c:v>
                </c:pt>
                <c:pt idx="214">
                  <c:v>6.2427679550220319</c:v>
                </c:pt>
                <c:pt idx="215">
                  <c:v>0.21737752733702109</c:v>
                </c:pt>
                <c:pt idx="216">
                  <c:v>2.4578304135586677</c:v>
                </c:pt>
                <c:pt idx="217">
                  <c:v>12.932074364641494</c:v>
                </c:pt>
                <c:pt idx="218">
                  <c:v>31.490263303594475</c:v>
                </c:pt>
                <c:pt idx="219">
                  <c:v>57.866901045532472</c:v>
                </c:pt>
                <c:pt idx="220">
                  <c:v>91.684639525208979</c:v>
                </c:pt>
                <c:pt idx="221">
                  <c:v>132.45967719403086</c:v>
                </c:pt>
                <c:pt idx="222">
                  <c:v>179.60868035627664</c:v>
                </c:pt>
                <c:pt idx="223">
                  <c:v>232.45712842689227</c:v>
                </c:pt>
                <c:pt idx="224">
                  <c:v>290.24896372233712</c:v>
                </c:pt>
                <c:pt idx="225">
                  <c:v>352.15740773319919</c:v>
                </c:pt>
                <c:pt idx="226">
                  <c:v>417.29678913932719</c:v>
                </c:pt>
                <c:pt idx="227">
                  <c:v>484.73521435423646</c:v>
                </c:pt>
                <c:pt idx="228">
                  <c:v>553.50789933201747</c:v>
                </c:pt>
                <c:pt idx="229">
                  <c:v>622.63097191004294</c:v>
                </c:pt>
                <c:pt idx="230">
                  <c:v>691.11554722905055</c:v>
                </c:pt>
                <c:pt idx="231">
                  <c:v>757.98187486563461</c:v>
                </c:pt>
                <c:pt idx="232">
                  <c:v>822.27335528612241</c:v>
                </c:pt>
                <c:pt idx="233">
                  <c:v>883.07022510043555</c:v>
                </c:pt>
                <c:pt idx="234">
                  <c:v>939.50271533263367</c:v>
                </c:pt>
                <c:pt idx="235">
                  <c:v>990.76349446403185</c:v>
                </c:pt>
                <c:pt idx="236">
                  <c:v>1036.1192182368291</c:v>
                </c:pt>
                <c:pt idx="237">
                  <c:v>1074.9210209850876</c:v>
                </c:pt>
                <c:pt idx="238">
                  <c:v>1106.6137984025549</c:v>
                </c:pt>
                <c:pt idx="239">
                  <c:v>1130.7441489466337</c:v>
                </c:pt>
                <c:pt idx="240">
                  <c:v>1146.9668602676456</c:v>
                </c:pt>
                <c:pt idx="241">
                  <c:v>1155.0498478675609</c:v>
                </c:pt>
                <c:pt idx="242">
                  <c:v>1154.8774753350194</c:v>
                </c:pt>
                <c:pt idx="243">
                  <c:v>1146.4522086568654</c:v>
                </c:pt>
                <c:pt idx="244">
                  <c:v>1129.8945809393751</c:v>
                </c:pt>
                <c:pt idx="245">
                  <c:v>1105.4414680438854</c:v>
                </c:pt>
                <c:pt idx="246">
                  <c:v>1073.4426998058234</c:v>
                </c:pt>
                <c:pt idx="247">
                  <c:v>1034.3560553175373</c:v>
                </c:pt>
                <c:pt idx="248">
                  <c:v>988.74071387318384</c:v>
                </c:pt>
                <c:pt idx="249">
                  <c:v>937.24925526734501</c:v>
                </c:pt>
                <c:pt idx="250">
                  <c:v>880.61832389237429</c:v>
                </c:pt>
                <c:pt idx="251">
                  <c:v>819.65809019517633</c:v>
                </c:pt>
                <c:pt idx="252">
                  <c:v>755.24066025946797</c:v>
                </c:pt>
                <c:pt idx="253">
                  <c:v>688.28759932764501</c:v>
                </c:pt>
                <c:pt idx="254">
                  <c:v>619.75674775267271</c:v>
                </c:pt>
                <c:pt idx="255">
                  <c:v>550.62851799290422</c:v>
                </c:pt>
                <c:pt idx="256">
                  <c:v>481.89186868699539</c:v>
                </c:pt>
                <c:pt idx="257">
                  <c:v>414.53015646594309</c:v>
                </c:pt>
                <c:pt idx="258">
                  <c:v>349.50706790826587</c:v>
                </c:pt>
                <c:pt idx="259">
                  <c:v>287.75283289783602</c:v>
                </c:pt>
                <c:pt idx="260">
                  <c:v>230.15091661811562</c:v>
                </c:pt>
                <c:pt idx="261">
                  <c:v>177.52538056910498</c:v>
                </c:pt>
                <c:pt idx="262">
                  <c:v>130.6290934221193</c:v>
                </c:pt>
                <c:pt idx="263">
                  <c:v>90.132960369677448</c:v>
                </c:pt>
                <c:pt idx="264">
                  <c:v>56.616325056966275</c:v>
                </c:pt>
                <c:pt idx="265">
                  <c:v>30.558681406317078</c:v>
                </c:pt>
                <c:pt idx="266">
                  <c:v>12.332813906511205</c:v>
                </c:pt>
                <c:pt idx="267">
                  <c:v>2.1994645029711819</c:v>
                </c:pt>
                <c:pt idx="268">
                  <c:v>0.30360238507034865</c:v>
                </c:pt>
                <c:pt idx="269">
                  <c:v>6.6723500355593615</c:v>
                </c:pt>
                <c:pt idx="270">
                  <c:v>21.214595212329186</c:v>
                </c:pt>
                <c:pt idx="271">
                  <c:v>43.722294413571035</c:v>
                </c:pt>
                <c:pt idx="272">
                  <c:v>73.873449178760438</c:v>
                </c:pt>
                <c:pt idx="273">
                  <c:v>111.23671264607157</c:v>
                </c:pt>
                <c:pt idx="274">
                  <c:v>155.27756046412082</c:v>
                </c:pt>
                <c:pt idx="275">
                  <c:v>205.36593777608414</c:v>
                </c:pt>
                <c:pt idx="276">
                  <c:v>260.7852728773068</c:v>
                </c:pt>
                <c:pt idx="277">
                  <c:v>320.74272859565133</c:v>
                </c:pt>
                <c:pt idx="278">
                  <c:v>384.38054473690227</c:v>
                </c:pt>
                <c:pt idx="279">
                  <c:v>450.78830932845358</c:v>
                </c:pt>
                <c:pt idx="280">
                  <c:v>519.01598310711495</c:v>
                </c:pt>
                <c:pt idx="281">
                  <c:v>588.0874909207505</c:v>
                </c:pt>
                <c:pt idx="282">
                  <c:v>657.01468560322166</c:v>
                </c:pt>
                <c:pt idx="283">
                  <c:v>724.81148455330401</c:v>
                </c:pt>
                <c:pt idx="284">
                  <c:v>790.50797677763444</c:v>
                </c:pt>
                <c:pt idx="285">
                  <c:v>853.16429858028982</c:v>
                </c:pt>
                <c:pt idx="286">
                  <c:v>911.88407939126239</c:v>
                </c:pt>
                <c:pt idx="287">
                  <c:v>965.82726537589122</c:v>
                </c:pt>
                <c:pt idx="288">
                  <c:v>1014.2221373687617</c:v>
                </c:pt>
                <c:pt idx="289">
                  <c:v>1056.3763512017927</c:v>
                </c:pt>
                <c:pt idx="290">
                  <c:v>1091.6868424818867</c:v>
                </c:pt>
                <c:pt idx="291">
                  <c:v>1119.6484541189761</c:v>
                </c:pt>
                <c:pt idx="292">
                  <c:v>1139.8611631777781</c:v>
                </c:pt>
                <c:pt idx="293">
                  <c:v>1152.0358036648372</c:v>
                </c:pt>
                <c:pt idx="294">
                  <c:v>1155.9982033798221</c:v>
                </c:pt>
                <c:pt idx="295">
                  <c:v>1151.6916756486839</c:v>
                </c:pt>
                <c:pt idx="296">
                  <c:v>1139.1778302915664</c:v>
                </c:pt>
                <c:pt idx="297">
                  <c:v>1118.6356922236421</c:v>
                </c:pt>
                <c:pt idx="298">
                  <c:v>1090.3591402983029</c:v>
                </c:pt>
                <c:pt idx="299">
                  <c:v>1054.7527030329888</c:v>
                </c:pt>
                <c:pt idx="300">
                  <c:v>1012.3257713646303</c:v>
                </c:pt>
                <c:pt idx="301">
                  <c:v>963.68531122785305</c:v>
                </c:pt>
                <c:pt idx="302">
                  <c:v>909.52718021090425</c:v>
                </c:pt>
                <c:pt idx="303">
                  <c:v>850.62617251449547</c:v>
                </c:pt>
                <c:pt idx="304">
                  <c:v>787.82493463180856</c:v>
                </c:pt>
                <c:pt idx="305">
                  <c:v>722.0219103236368</c:v>
                </c:pt>
                <c:pt idx="306">
                  <c:v>654.15848734960036</c:v>
                </c:pt>
                <c:pt idx="307">
                  <c:v>585.205529836148</c:v>
                </c:pt>
                <c:pt idx="308">
                  <c:v>516.14948895137161</c:v>
                </c:pt>
                <c:pt idx="309">
                  <c:v>447.97829058924287</c:v>
                </c:pt>
                <c:pt idx="310">
                  <c:v>381.66720195626891</c:v>
                </c:pt>
                <c:pt idx="311">
                  <c:v>318.16487925513474</c:v>
                </c:pt>
                <c:pt idx="312">
                  <c:v>258.37979606933169</c:v>
                </c:pt>
                <c:pt idx="313">
                  <c:v>203.16724660623458</c:v>
                </c:pt>
                <c:pt idx="314">
                  <c:v>153.31710973217236</c:v>
                </c:pt>
                <c:pt idx="315">
                  <c:v>109.54254884900183</c:v>
                </c:pt>
                <c:pt idx="316">
                  <c:v>72.469809273428325</c:v>
                </c:pt>
                <c:pt idx="317">
                  <c:v>42.629259079241365</c:v>
                </c:pt>
                <c:pt idx="318">
                  <c:v>20.447801573516699</c:v>
                </c:pt>
                <c:pt idx="319">
                  <c:v>6.2427679550220319</c:v>
                </c:pt>
                <c:pt idx="320">
                  <c:v>0.21737752733690741</c:v>
                </c:pt>
                <c:pt idx="321">
                  <c:v>2.4578304135587814</c:v>
                </c:pt>
                <c:pt idx="322">
                  <c:v>12.932074364641494</c:v>
                </c:pt>
                <c:pt idx="323">
                  <c:v>31.490263303595043</c:v>
                </c:pt>
                <c:pt idx="324">
                  <c:v>57.866901045534178</c:v>
                </c:pt>
                <c:pt idx="325">
                  <c:v>91.684639525211139</c:v>
                </c:pt>
                <c:pt idx="326">
                  <c:v>132.45967719403194</c:v>
                </c:pt>
                <c:pt idx="327">
                  <c:v>179.60868035628084</c:v>
                </c:pt>
                <c:pt idx="328">
                  <c:v>232.45712842689528</c:v>
                </c:pt>
                <c:pt idx="329">
                  <c:v>290.2489637223369</c:v>
                </c:pt>
                <c:pt idx="330">
                  <c:v>352.1574077331951</c:v>
                </c:pt>
                <c:pt idx="331">
                  <c:v>417.29678913932696</c:v>
                </c:pt>
                <c:pt idx="332">
                  <c:v>484.73521435423822</c:v>
                </c:pt>
                <c:pt idx="333">
                  <c:v>553.50789933201929</c:v>
                </c:pt>
                <c:pt idx="334">
                  <c:v>622.63097191004681</c:v>
                </c:pt>
                <c:pt idx="335">
                  <c:v>691.1155472290543</c:v>
                </c:pt>
                <c:pt idx="336">
                  <c:v>757.98187486563631</c:v>
                </c:pt>
                <c:pt idx="337">
                  <c:v>822.27335528612218</c:v>
                </c:pt>
                <c:pt idx="338">
                  <c:v>883.0702251004318</c:v>
                </c:pt>
                <c:pt idx="339">
                  <c:v>939.50271533263356</c:v>
                </c:pt>
                <c:pt idx="340">
                  <c:v>990.76349446403447</c:v>
                </c:pt>
                <c:pt idx="341">
                  <c:v>1036.1192182368288</c:v>
                </c:pt>
                <c:pt idx="342">
                  <c:v>1074.9210209850896</c:v>
                </c:pt>
                <c:pt idx="343">
                  <c:v>1106.6137984025565</c:v>
                </c:pt>
                <c:pt idx="344">
                  <c:v>1130.7441489466346</c:v>
                </c:pt>
                <c:pt idx="345">
                  <c:v>1146.9668602676447</c:v>
                </c:pt>
                <c:pt idx="346">
                  <c:v>1155.0498478675604</c:v>
                </c:pt>
                <c:pt idx="347">
                  <c:v>1154.8774753350194</c:v>
                </c:pt>
                <c:pt idx="348">
                  <c:v>1146.4522086568657</c:v>
                </c:pt>
                <c:pt idx="349">
                  <c:v>1129.8945809393751</c:v>
                </c:pt>
                <c:pt idx="350">
                  <c:v>1105.4414680438854</c:v>
                </c:pt>
                <c:pt idx="351">
                  <c:v>1073.4426998058213</c:v>
                </c:pt>
                <c:pt idx="352">
                  <c:v>1034.3560553175375</c:v>
                </c:pt>
                <c:pt idx="353">
                  <c:v>988.74071387318395</c:v>
                </c:pt>
                <c:pt idx="354">
                  <c:v>937.24925526734194</c:v>
                </c:pt>
                <c:pt idx="355">
                  <c:v>880.618323892371</c:v>
                </c:pt>
                <c:pt idx="356">
                  <c:v>819.65809019517656</c:v>
                </c:pt>
                <c:pt idx="357">
                  <c:v>755.24066025946433</c:v>
                </c:pt>
                <c:pt idx="358">
                  <c:v>688.28759932764115</c:v>
                </c:pt>
                <c:pt idx="359">
                  <c:v>619.75674775267305</c:v>
                </c:pt>
                <c:pt idx="360">
                  <c:v>550.62851799290456</c:v>
                </c:pt>
                <c:pt idx="361">
                  <c:v>481.89186868699568</c:v>
                </c:pt>
                <c:pt idx="362">
                  <c:v>414.53015646594338</c:v>
                </c:pt>
                <c:pt idx="363">
                  <c:v>349.50706790826996</c:v>
                </c:pt>
                <c:pt idx="364">
                  <c:v>287.75283289783982</c:v>
                </c:pt>
                <c:pt idx="365">
                  <c:v>230.15091661811584</c:v>
                </c:pt>
                <c:pt idx="366">
                  <c:v>177.52538056910515</c:v>
                </c:pt>
                <c:pt idx="367">
                  <c:v>130.62909342212203</c:v>
                </c:pt>
                <c:pt idx="368">
                  <c:v>90.132960369679836</c:v>
                </c:pt>
                <c:pt idx="369">
                  <c:v>56.616325056964683</c:v>
                </c:pt>
                <c:pt idx="370">
                  <c:v>30.558681406315827</c:v>
                </c:pt>
                <c:pt idx="371">
                  <c:v>12.332813906511319</c:v>
                </c:pt>
                <c:pt idx="372">
                  <c:v>2.1994645029711819</c:v>
                </c:pt>
                <c:pt idx="373">
                  <c:v>0.30360238507034865</c:v>
                </c:pt>
                <c:pt idx="374">
                  <c:v>6.6723500355593615</c:v>
                </c:pt>
                <c:pt idx="375">
                  <c:v>21.214595212329186</c:v>
                </c:pt>
                <c:pt idx="376">
                  <c:v>43.722294413572513</c:v>
                </c:pt>
                <c:pt idx="377">
                  <c:v>73.873449178762314</c:v>
                </c:pt>
                <c:pt idx="378">
                  <c:v>111.2367126460714</c:v>
                </c:pt>
                <c:pt idx="379">
                  <c:v>155.27756046411781</c:v>
                </c:pt>
                <c:pt idx="380">
                  <c:v>205.36593777608078</c:v>
                </c:pt>
                <c:pt idx="381">
                  <c:v>260.7852728773031</c:v>
                </c:pt>
                <c:pt idx="382">
                  <c:v>320.74272859564741</c:v>
                </c:pt>
                <c:pt idx="383">
                  <c:v>384.38054473690204</c:v>
                </c:pt>
                <c:pt idx="384">
                  <c:v>450.78830932845733</c:v>
                </c:pt>
                <c:pt idx="385">
                  <c:v>519.01598310711461</c:v>
                </c:pt>
                <c:pt idx="386">
                  <c:v>588.08749092075016</c:v>
                </c:pt>
                <c:pt idx="387">
                  <c:v>657.01468560322132</c:v>
                </c:pt>
                <c:pt idx="388">
                  <c:v>724.81148455329981</c:v>
                </c:pt>
                <c:pt idx="389">
                  <c:v>790.5079767776341</c:v>
                </c:pt>
                <c:pt idx="390">
                  <c:v>853.1642985802896</c:v>
                </c:pt>
                <c:pt idx="391">
                  <c:v>911.88407939126546</c:v>
                </c:pt>
                <c:pt idx="392">
                  <c:v>965.82726537589087</c:v>
                </c:pt>
                <c:pt idx="393">
                  <c:v>1014.2221373687615</c:v>
                </c:pt>
                <c:pt idx="394">
                  <c:v>1056.3763512017924</c:v>
                </c:pt>
                <c:pt idx="395">
                  <c:v>1091.6868424818845</c:v>
                </c:pt>
                <c:pt idx="396">
                  <c:v>1119.6484541189732</c:v>
                </c:pt>
                <c:pt idx="397">
                  <c:v>1139.8611631777771</c:v>
                </c:pt>
                <c:pt idx="398">
                  <c:v>1152.0358036648372</c:v>
                </c:pt>
                <c:pt idx="399">
                  <c:v>1155.9982033798221</c:v>
                </c:pt>
                <c:pt idx="400">
                  <c:v>1151.6916756486839</c:v>
                </c:pt>
                <c:pt idx="401">
                  <c:v>1139.1778302915664</c:v>
                </c:pt>
                <c:pt idx="402">
                  <c:v>1118.6356922236421</c:v>
                </c:pt>
                <c:pt idx="403">
                  <c:v>1090.3591402983031</c:v>
                </c:pt>
                <c:pt idx="404">
                  <c:v>1054.7527030329911</c:v>
                </c:pt>
                <c:pt idx="405">
                  <c:v>1012.3257713646278</c:v>
                </c:pt>
                <c:pt idx="406">
                  <c:v>963.68531122785021</c:v>
                </c:pt>
                <c:pt idx="407">
                  <c:v>909.52718021090436</c:v>
                </c:pt>
                <c:pt idx="408">
                  <c:v>850.62617251449569</c:v>
                </c:pt>
                <c:pt idx="409">
                  <c:v>787.82493463180879</c:v>
                </c:pt>
                <c:pt idx="410">
                  <c:v>722.02191032364101</c:v>
                </c:pt>
                <c:pt idx="411">
                  <c:v>654.15848734960468</c:v>
                </c:pt>
                <c:pt idx="412">
                  <c:v>585.20552983614834</c:v>
                </c:pt>
                <c:pt idx="413">
                  <c:v>516.14948895137195</c:v>
                </c:pt>
                <c:pt idx="414">
                  <c:v>447.97829058924714</c:v>
                </c:pt>
                <c:pt idx="415">
                  <c:v>381.6672019562692</c:v>
                </c:pt>
                <c:pt idx="416">
                  <c:v>318.16487925513502</c:v>
                </c:pt>
                <c:pt idx="417">
                  <c:v>258.37979606933197</c:v>
                </c:pt>
                <c:pt idx="418">
                  <c:v>203.16724660623481</c:v>
                </c:pt>
                <c:pt idx="419">
                  <c:v>153.31710973217253</c:v>
                </c:pt>
                <c:pt idx="420">
                  <c:v>109.54254884899962</c:v>
                </c:pt>
                <c:pt idx="421">
                  <c:v>72.469809273428496</c:v>
                </c:pt>
                <c:pt idx="422">
                  <c:v>42.629259079241479</c:v>
                </c:pt>
                <c:pt idx="423">
                  <c:v>20.447801573516813</c:v>
                </c:pt>
                <c:pt idx="424">
                  <c:v>6.2427679550221455</c:v>
                </c:pt>
                <c:pt idx="425">
                  <c:v>0.21737752733713478</c:v>
                </c:pt>
                <c:pt idx="426">
                  <c:v>2.4578304135584403</c:v>
                </c:pt>
                <c:pt idx="427">
                  <c:v>12.93207436464229</c:v>
                </c:pt>
                <c:pt idx="428">
                  <c:v>31.490263303594929</c:v>
                </c:pt>
                <c:pt idx="429">
                  <c:v>57.866901045532245</c:v>
                </c:pt>
                <c:pt idx="430">
                  <c:v>91.684639525208752</c:v>
                </c:pt>
                <c:pt idx="431">
                  <c:v>132.45967719403171</c:v>
                </c:pt>
                <c:pt idx="432">
                  <c:v>179.60868035627772</c:v>
                </c:pt>
                <c:pt idx="433">
                  <c:v>232.45712842689181</c:v>
                </c:pt>
                <c:pt idx="434">
                  <c:v>290.24896372234372</c:v>
                </c:pt>
                <c:pt idx="435">
                  <c:v>352.15740773320243</c:v>
                </c:pt>
                <c:pt idx="436">
                  <c:v>417.2967891393306</c:v>
                </c:pt>
                <c:pt idx="437">
                  <c:v>484.73521435423788</c:v>
                </c:pt>
                <c:pt idx="438">
                  <c:v>553.50789933201895</c:v>
                </c:pt>
                <c:pt idx="439">
                  <c:v>622.63097191004647</c:v>
                </c:pt>
                <c:pt idx="440">
                  <c:v>691.11554722904998</c:v>
                </c:pt>
                <c:pt idx="441">
                  <c:v>757.98187486563609</c:v>
                </c:pt>
                <c:pt idx="442">
                  <c:v>822.27335528612571</c:v>
                </c:pt>
                <c:pt idx="443">
                  <c:v>883.0702251004351</c:v>
                </c:pt>
                <c:pt idx="444">
                  <c:v>939.50271533263322</c:v>
                </c:pt>
                <c:pt idx="445">
                  <c:v>990.76349446403151</c:v>
                </c:pt>
                <c:pt idx="446">
                  <c:v>1036.1192182368261</c:v>
                </c:pt>
                <c:pt idx="447">
                  <c:v>1074.9210209850874</c:v>
                </c:pt>
                <c:pt idx="448">
                  <c:v>1106.6137984025549</c:v>
                </c:pt>
                <c:pt idx="449">
                  <c:v>1130.7441489466346</c:v>
                </c:pt>
                <c:pt idx="450">
                  <c:v>1146.9668602676461</c:v>
                </c:pt>
                <c:pt idx="451">
                  <c:v>1155.0498478675609</c:v>
                </c:pt>
                <c:pt idx="452">
                  <c:v>1154.8774753350194</c:v>
                </c:pt>
                <c:pt idx="453">
                  <c:v>1146.4522086568657</c:v>
                </c:pt>
                <c:pt idx="454">
                  <c:v>1129.8945809393765</c:v>
                </c:pt>
                <c:pt idx="455">
                  <c:v>1105.4414680438856</c:v>
                </c:pt>
                <c:pt idx="456">
                  <c:v>1073.4426998058216</c:v>
                </c:pt>
                <c:pt idx="457">
                  <c:v>1034.3560553175375</c:v>
                </c:pt>
                <c:pt idx="458">
                  <c:v>988.74071387318133</c:v>
                </c:pt>
                <c:pt idx="459">
                  <c:v>937.24925526734535</c:v>
                </c:pt>
                <c:pt idx="460">
                  <c:v>880.61832389237475</c:v>
                </c:pt>
                <c:pt idx="461">
                  <c:v>819.65809019518065</c:v>
                </c:pt>
                <c:pt idx="462">
                  <c:v>755.24066025947241</c:v>
                </c:pt>
                <c:pt idx="463">
                  <c:v>688.28759932764149</c:v>
                </c:pt>
                <c:pt idx="464">
                  <c:v>619.75674775267328</c:v>
                </c:pt>
                <c:pt idx="465">
                  <c:v>550.62851799290479</c:v>
                </c:pt>
                <c:pt idx="466">
                  <c:v>481.89186868699187</c:v>
                </c:pt>
                <c:pt idx="467">
                  <c:v>414.53015646594366</c:v>
                </c:pt>
                <c:pt idx="468">
                  <c:v>349.50706790827019</c:v>
                </c:pt>
              </c:numCache>
            </c:numRef>
          </c:val>
          <c:smooth val="0"/>
        </c:ser>
        <c:ser>
          <c:idx val="13"/>
          <c:order val="13"/>
          <c:spPr>
            <a:ln w="12700">
              <a:solidFill>
                <a:srgbClr val="FF99CC"/>
              </a:solidFill>
              <a:prstDash val="solid"/>
            </a:ln>
          </c:spPr>
          <c:marker>
            <c:symbol val="none"/>
          </c:marker>
          <c:val>
            <c:numRef>
              <c:f>Calculations!$Q$24:$Q$492</c:f>
              <c:numCache>
                <c:formatCode>General</c:formatCode>
                <c:ptCount val="469"/>
                <c:pt idx="0">
                  <c:v>39.217521820637501</c:v>
                </c:pt>
                <c:pt idx="1">
                  <c:v>175.30828702856917</c:v>
                </c:pt>
                <c:pt idx="2">
                  <c:v>530.39137497021557</c:v>
                </c:pt>
                <c:pt idx="3">
                  <c:v>253.61863253010773</c:v>
                </c:pt>
                <c:pt idx="4">
                  <c:v>8.1913912697456794</c:v>
                </c:pt>
                <c:pt idx="5">
                  <c:v>382.20106427529845</c:v>
                </c:pt>
                <c:pt idx="6">
                  <c:v>479.44771882456575</c:v>
                </c:pt>
                <c:pt idx="7">
                  <c:v>66.909453199997927</c:v>
                </c:pt>
                <c:pt idx="8">
                  <c:v>133.10820301629803</c:v>
                </c:pt>
                <c:pt idx="9">
                  <c:v>519.41888605324948</c:v>
                </c:pt>
                <c:pt idx="10">
                  <c:v>300.16595663467581</c:v>
                </c:pt>
                <c:pt idx="11">
                  <c:v>0.72208497799698534</c:v>
                </c:pt>
                <c:pt idx="12">
                  <c:v>338.61303846839508</c:v>
                </c:pt>
                <c:pt idx="13">
                  <c:v>504.18636252607007</c:v>
                </c:pt>
                <c:pt idx="14">
                  <c:v>100.6961636861858</c:v>
                </c:pt>
                <c:pt idx="15">
                  <c:v>94.983449424512571</c:v>
                </c:pt>
                <c:pt idx="16">
                  <c:v>500.73699440784094</c:v>
                </c:pt>
                <c:pt idx="17">
                  <c:v>345.69237351138236</c:v>
                </c:pt>
                <c:pt idx="18">
                  <c:v>1.3666592742803232</c:v>
                </c:pt>
                <c:pt idx="19">
                  <c:v>292.83124478115343</c:v>
                </c:pt>
                <c:pt idx="20">
                  <c:v>521.68028447440417</c:v>
                </c:pt>
                <c:pt idx="21">
                  <c:v>139.54696118460868</c:v>
                </c:pt>
                <c:pt idx="22">
                  <c:v>62.097054010859637</c:v>
                </c:pt>
                <c:pt idx="23">
                  <c:v>474.91560689244625</c:v>
                </c:pt>
                <c:pt idx="24">
                  <c:v>388.80906142249239</c:v>
                </c:pt>
                <c:pt idx="25">
                  <c:v>10.105450876138036</c:v>
                </c:pt>
                <c:pt idx="26">
                  <c:v>246.25229543626119</c:v>
                </c:pt>
                <c:pt idx="27">
                  <c:v>531.39581782849518</c:v>
                </c:pt>
                <c:pt idx="28">
                  <c:v>182.27666935600757</c:v>
                </c:pt>
                <c:pt idx="29">
                  <c:v>35.452243999428845</c:v>
                </c:pt>
                <c:pt idx="30">
                  <c:v>442.74242670753324</c:v>
                </c:pt>
                <c:pt idx="31">
                  <c:v>428.20070944442426</c:v>
                </c:pt>
                <c:pt idx="32">
                  <c:v>26.671875576627485</c:v>
                </c:pt>
                <c:pt idx="33">
                  <c:v>200.29712056194415</c:v>
                </c:pt>
                <c:pt idx="34">
                  <c:v>533.03658205059344</c:v>
                </c:pt>
                <c:pt idx="35">
                  <c:v>227.58178242006716</c:v>
                </c:pt>
                <c:pt idx="36">
                  <c:v>15.861841788302144</c:v>
                </c:pt>
                <c:pt idx="37">
                  <c:v>405.19892384521188</c:v>
                </c:pt>
                <c:pt idx="38">
                  <c:v>462.6656421366032</c:v>
                </c:pt>
                <c:pt idx="39">
                  <c:v>50.560560620347303</c:v>
                </c:pt>
                <c:pt idx="40">
                  <c:v>156.36762152021399</c:v>
                </c:pt>
                <c:pt idx="41">
                  <c:v>526.55252424449986</c:v>
                </c:pt>
                <c:pt idx="42">
                  <c:v>274.08022969848776</c:v>
                </c:pt>
                <c:pt idx="43">
                  <c:v>3.9234691168550171</c:v>
                </c:pt>
                <c:pt idx="44">
                  <c:v>363.43039451948579</c:v>
                </c:pt>
                <c:pt idx="45">
                  <c:v>491.15247766412438</c:v>
                </c:pt>
                <c:pt idx="46">
                  <c:v>81.042761525503579</c:v>
                </c:pt>
                <c:pt idx="47">
                  <c:v>115.80390472362328</c:v>
                </c:pt>
                <c:pt idx="48">
                  <c:v>512.14144606138177</c:v>
                </c:pt>
                <c:pt idx="49">
                  <c:v>320.35353684646981</c:v>
                </c:pt>
                <c:pt idx="50">
                  <c:v>1.3161106644474785E-3</c:v>
                </c:pt>
                <c:pt idx="51">
                  <c:v>318.71102293942744</c:v>
                </c:pt>
                <c:pt idx="52">
                  <c:v>512.79220108723359</c:v>
                </c:pt>
                <c:pt idx="53">
                  <c:v>117.18859304886684</c:v>
                </c:pt>
                <c:pt idx="54">
                  <c:v>79.8434005590656</c:v>
                </c:pt>
                <c:pt idx="55">
                  <c:v>490.24296959359094</c:v>
                </c:pt>
                <c:pt idx="56">
                  <c:v>364.99009760870126</c:v>
                </c:pt>
                <c:pt idx="57">
                  <c:v>4.2150313546034681</c:v>
                </c:pt>
                <c:pt idx="58">
                  <c:v>272.40501124545204</c:v>
                </c:pt>
                <c:pt idx="59">
                  <c:v>526.92467439484665</c:v>
                </c:pt>
                <c:pt idx="60">
                  <c:v>157.89539611925943</c:v>
                </c:pt>
                <c:pt idx="61">
                  <c:v>49.583114530387746</c:v>
                </c:pt>
                <c:pt idx="62">
                  <c:v>461.52512633203764</c:v>
                </c:pt>
                <c:pt idx="63">
                  <c:v>406.62823605862587</c:v>
                </c:pt>
                <c:pt idx="64">
                  <c:v>16.436071911869277</c:v>
                </c:pt>
                <c:pt idx="65">
                  <c:v>225.92496337258885</c:v>
                </c:pt>
                <c:pt idx="66">
                  <c:v>533.11877457127684</c:v>
                </c:pt>
                <c:pt idx="67">
                  <c:v>201.92137538229912</c:v>
                </c:pt>
                <c:pt idx="68">
                  <c:v>25.946162180359579</c:v>
                </c:pt>
                <c:pt idx="69">
                  <c:v>426.86397830220358</c:v>
                </c:pt>
                <c:pt idx="70">
                  <c:v>443.99774567078424</c:v>
                </c:pt>
                <c:pt idx="71">
                  <c:v>36.29162463467128</c:v>
                </c:pt>
                <c:pt idx="72">
                  <c:v>180.68879237626294</c:v>
                </c:pt>
                <c:pt idx="73">
                  <c:v>531.18554536736258</c:v>
                </c:pt>
                <c:pt idx="74">
                  <c:v>247.9234812149648</c:v>
                </c:pt>
                <c:pt idx="75">
                  <c:v>9.6536086726891313</c:v>
                </c:pt>
                <c:pt idx="76">
                  <c:v>387.31689305333748</c:v>
                </c:pt>
                <c:pt idx="77">
                  <c:v>475.95863804198717</c:v>
                </c:pt>
                <c:pt idx="78">
                  <c:v>63.175979143675079</c:v>
                </c:pt>
                <c:pt idx="79">
                  <c:v>138.07646579888254</c:v>
                </c:pt>
                <c:pt idx="80">
                  <c:v>521.18396157019629</c:v>
                </c:pt>
                <c:pt idx="81">
                  <c:v>294.49838058677869</c:v>
                </c:pt>
                <c:pt idx="82">
                  <c:v>1.2024720910900442</c:v>
                </c:pt>
                <c:pt idx="83">
                  <c:v>344.09028776967853</c:v>
                </c:pt>
                <c:pt idx="84">
                  <c:v>501.53591919891278</c:v>
                </c:pt>
                <c:pt idx="85">
                  <c:v>96.269005533900042</c:v>
                </c:pt>
                <c:pt idx="86">
                  <c:v>99.387908596227675</c:v>
                </c:pt>
                <c:pt idx="87">
                  <c:v>503.41912992751156</c:v>
                </c:pt>
                <c:pt idx="88">
                  <c:v>340.22526691734038</c:v>
                </c:pt>
                <c:pt idx="89">
                  <c:v>0.8505614835422648</c:v>
                </c:pt>
                <c:pt idx="90">
                  <c:v>298.50282649696231</c:v>
                </c:pt>
                <c:pt idx="91">
                  <c:v>519.94933261138624</c:v>
                </c:pt>
                <c:pt idx="92">
                  <c:v>134.56117312907995</c:v>
                </c:pt>
                <c:pt idx="93">
                  <c:v>65.803347830539877</c:v>
                </c:pt>
                <c:pt idx="94">
                  <c:v>478.43298160906642</c:v>
                </c:pt>
                <c:pt idx="95">
                  <c:v>383.70920297920259</c:v>
                </c:pt>
                <c:pt idx="96">
                  <c:v>8.6086121798837212</c:v>
                </c:pt>
                <c:pt idx="97">
                  <c:v>251.9451931837107</c:v>
                </c:pt>
                <c:pt idx="98">
                  <c:v>530.63716157585361</c:v>
                </c:pt>
                <c:pt idx="99">
                  <c:v>176.8843470662066</c:v>
                </c:pt>
                <c:pt idx="100">
                  <c:v>38.347308848717915</c:v>
                </c:pt>
                <c:pt idx="101">
                  <c:v>446.98774013928266</c:v>
                </c:pt>
                <c:pt idx="102">
                  <c:v>423.62367463422061</c:v>
                </c:pt>
                <c:pt idx="103">
                  <c:v>24.239958301516879</c:v>
                </c:pt>
                <c:pt idx="104">
                  <c:v>205.83766769460303</c:v>
                </c:pt>
                <c:pt idx="105">
                  <c:v>533.27336485706462</c:v>
                </c:pt>
                <c:pt idx="106">
                  <c:v>221.94742323461608</c:v>
                </c:pt>
                <c:pt idx="107">
                  <c:v>17.857361272653492</c:v>
                </c:pt>
                <c:pt idx="108">
                  <c:v>410.04266912592425</c:v>
                </c:pt>
                <c:pt idx="109">
                  <c:v>458.75105726603294</c:v>
                </c:pt>
                <c:pt idx="110">
                  <c:v>47.267752453609745</c:v>
                </c:pt>
                <c:pt idx="111">
                  <c:v>161.58679897564983</c:v>
                </c:pt>
                <c:pt idx="112">
                  <c:v>527.77752285090298</c:v>
                </c:pt>
                <c:pt idx="113">
                  <c:v>268.37571449562819</c:v>
                </c:pt>
                <c:pt idx="114">
                  <c:v>4.9585682316488828</c:v>
                </c:pt>
                <c:pt idx="115">
                  <c:v>368.72480911479732</c:v>
                </c:pt>
                <c:pt idx="116">
                  <c:v>488.01976044571302</c:v>
                </c:pt>
                <c:pt idx="117">
                  <c:v>76.989512356994396</c:v>
                </c:pt>
                <c:pt idx="118">
                  <c:v>120.54249709240651</c:v>
                </c:pt>
                <c:pt idx="119">
                  <c:v>514.31729085222764</c:v>
                </c:pt>
                <c:pt idx="120">
                  <c:v>314.7528866728548</c:v>
                </c:pt>
                <c:pt idx="121">
                  <c:v>4.4418284536789088E-2</c:v>
                </c:pt>
                <c:pt idx="122">
                  <c:v>324.29459626751913</c:v>
                </c:pt>
                <c:pt idx="123">
                  <c:v>510.53691770143632</c:v>
                </c:pt>
                <c:pt idx="124">
                  <c:v>112.49855066243856</c:v>
                </c:pt>
                <c:pt idx="125">
                  <c:v>83.956853085077341</c:v>
                </c:pt>
                <c:pt idx="126">
                  <c:v>493.30328458871384</c:v>
                </c:pt>
                <c:pt idx="127">
                  <c:v>359.66416502072593</c:v>
                </c:pt>
                <c:pt idx="128">
                  <c:v>3.2648217193939217</c:v>
                </c:pt>
                <c:pt idx="129">
                  <c:v>278.10741169348756</c:v>
                </c:pt>
                <c:pt idx="130">
                  <c:v>525.61562416315815</c:v>
                </c:pt>
                <c:pt idx="131">
                  <c:v>152.71163421285368</c:v>
                </c:pt>
                <c:pt idx="132">
                  <c:v>52.945942875587122</c:v>
                </c:pt>
                <c:pt idx="133">
                  <c:v>465.37655404183744</c:v>
                </c:pt>
                <c:pt idx="134">
                  <c:v>401.73949312109443</c:v>
                </c:pt>
                <c:pt idx="135">
                  <c:v>14.521537413779811</c:v>
                </c:pt>
                <c:pt idx="136">
                  <c:v>231.57223440626453</c:v>
                </c:pt>
                <c:pt idx="137">
                  <c:v>532.79589117489036</c:v>
                </c:pt>
                <c:pt idx="138">
                  <c:v>196.40202898418494</c:v>
                </c:pt>
                <c:pt idx="139">
                  <c:v>28.455780430324012</c:v>
                </c:pt>
                <c:pt idx="140">
                  <c:v>431.38902767663666</c:v>
                </c:pt>
                <c:pt idx="141">
                  <c:v>439.69532760948681</c:v>
                </c:pt>
                <c:pt idx="142">
                  <c:v>33.47116976304369</c:v>
                </c:pt>
                <c:pt idx="143">
                  <c:v>186.10865923056355</c:v>
                </c:pt>
                <c:pt idx="144">
                  <c:v>531.85867863656051</c:v>
                </c:pt>
                <c:pt idx="145">
                  <c:v>242.23692264128314</c:v>
                </c:pt>
                <c:pt idx="146">
                  <c:v>11.233458806421851</c:v>
                </c:pt>
                <c:pt idx="147">
                  <c:v>392.37752364541041</c:v>
                </c:pt>
                <c:pt idx="148">
                  <c:v>472.37379374798678</c:v>
                </c:pt>
                <c:pt idx="149">
                  <c:v>59.535644252744305</c:v>
                </c:pt>
                <c:pt idx="150">
                  <c:v>143.10359086500341</c:v>
                </c:pt>
                <c:pt idx="151">
                  <c:v>522.83257700697072</c:v>
                </c:pt>
                <c:pt idx="152">
                  <c:v>288.81808310208947</c:v>
                </c:pt>
                <c:pt idx="153">
                  <c:v>1.8043594480260481</c:v>
                </c:pt>
                <c:pt idx="154">
                  <c:v>349.53212077569913</c:v>
                </c:pt>
                <c:pt idx="155">
                  <c:v>498.77800737036802</c:v>
                </c:pt>
                <c:pt idx="156">
                  <c:v>91.919842109288368</c:v>
                </c:pt>
                <c:pt idx="157">
                  <c:v>103.86893518482745</c:v>
                </c:pt>
                <c:pt idx="158">
                  <c:v>505.99293512774125</c:v>
                </c:pt>
                <c:pt idx="159">
                  <c:v>334.72451278644138</c:v>
                </c:pt>
                <c:pt idx="160">
                  <c:v>0.45612498230877918</c:v>
                </c:pt>
                <c:pt idx="161">
                  <c:v>304.15985421219443</c:v>
                </c:pt>
                <c:pt idx="162">
                  <c:v>518.1024856742888</c:v>
                </c:pt>
                <c:pt idx="163">
                  <c:v>129.63585606857694</c:v>
                </c:pt>
                <c:pt idx="164">
                  <c:v>69.601578446833287</c:v>
                </c:pt>
                <c:pt idx="165">
                  <c:v>481.85346047471432</c:v>
                </c:pt>
                <c:pt idx="166">
                  <c:v>378.55579734545847</c:v>
                </c:pt>
                <c:pt idx="167">
                  <c:v>7.2298844385642838</c:v>
                </c:pt>
                <c:pt idx="168">
                  <c:v>257.6448432073044</c:v>
                </c:pt>
                <c:pt idx="169">
                  <c:v>529.75771915340147</c:v>
                </c:pt>
                <c:pt idx="170">
                  <c:v>171.53312732009388</c:v>
                </c:pt>
                <c:pt idx="171">
                  <c:v>41.346875264838246</c:v>
                </c:pt>
                <c:pt idx="172">
                  <c:v>451.15054807817688</c:v>
                </c:pt>
                <c:pt idx="173">
                  <c:v>418.9748264821697</c:v>
                </c:pt>
                <c:pt idx="174">
                  <c:v>21.918998572504989</c:v>
                </c:pt>
                <c:pt idx="175">
                  <c:v>211.40606739625679</c:v>
                </c:pt>
                <c:pt idx="176">
                  <c:v>533.38815508195682</c:v>
                </c:pt>
                <c:pt idx="177">
                  <c:v>216.33354427373962</c:v>
                </c:pt>
                <c:pt idx="178">
                  <c:v>19.966759185637613</c:v>
                </c:pt>
                <c:pt idx="179">
                  <c:v>414.8208161715321</c:v>
                </c:pt>
                <c:pt idx="180">
                  <c:v>454.74858362877342</c:v>
                </c:pt>
                <c:pt idx="181">
                  <c:v>44.075363570625569</c:v>
                </c:pt>
                <c:pt idx="182">
                  <c:v>166.85407962684093</c:v>
                </c:pt>
                <c:pt idx="183">
                  <c:v>528.88304395053137</c:v>
                </c:pt>
                <c:pt idx="184">
                  <c:v>262.67043243167791</c:v>
                </c:pt>
                <c:pt idx="185">
                  <c:v>6.1134486793750398</c:v>
                </c:pt>
                <c:pt idx="186">
                  <c:v>373.97253386225464</c:v>
                </c:pt>
                <c:pt idx="187">
                  <c:v>484.78576015671672</c:v>
                </c:pt>
                <c:pt idx="188">
                  <c:v>73.023080834929345</c:v>
                </c:pt>
                <c:pt idx="189">
                  <c:v>125.34797585512115</c:v>
                </c:pt>
                <c:pt idx="190">
                  <c:v>516.37981797319651</c:v>
                </c:pt>
                <c:pt idx="191">
                  <c:v>309.13024594628752</c:v>
                </c:pt>
                <c:pt idx="192">
                  <c:v>0.20955066507775655</c:v>
                </c:pt>
                <c:pt idx="193">
                  <c:v>329.85181244813907</c:v>
                </c:pt>
                <c:pt idx="194">
                  <c:v>508.17004666662933</c:v>
                </c:pt>
                <c:pt idx="195">
                  <c:v>107.87907583964497</c:v>
                </c:pt>
                <c:pt idx="196">
                  <c:v>88.153934777378765</c:v>
                </c:pt>
                <c:pt idx="197">
                  <c:v>496.25989860194341</c:v>
                </c:pt>
                <c:pt idx="198">
                  <c:v>354.29568902828294</c:v>
                </c:pt>
                <c:pt idx="199">
                  <c:v>2.4351685302317492</c:v>
                </c:pt>
                <c:pt idx="200">
                  <c:v>283.80459174150928</c:v>
                </c:pt>
                <c:pt idx="201">
                  <c:v>524.18808577936102</c:v>
                </c:pt>
                <c:pt idx="202">
                  <c:v>147.58003706424961</c:v>
                </c:pt>
                <c:pt idx="203">
                  <c:v>56.406591981172681</c:v>
                </c:pt>
                <c:pt idx="204">
                  <c:v>469.1370609436575</c:v>
                </c:pt>
                <c:pt idx="205">
                  <c:v>396.78895174996853</c:v>
                </c:pt>
                <c:pt idx="206">
                  <c:v>12.722407925071394</c:v>
                </c:pt>
                <c:pt idx="207">
                  <c:v>237.23558104007452</c:v>
                </c:pt>
                <c:pt idx="208">
                  <c:v>532.35123370430392</c:v>
                </c:pt>
                <c:pt idx="209">
                  <c:v>190.9148532080784</c:v>
                </c:pt>
                <c:pt idx="210">
                  <c:v>31.074426930002062</c:v>
                </c:pt>
                <c:pt idx="211">
                  <c:v>435.83871003286976</c:v>
                </c:pt>
                <c:pt idx="212">
                  <c:v>435.31374129885614</c:v>
                </c:pt>
                <c:pt idx="213">
                  <c:v>30.757447936964866</c:v>
                </c:pt>
                <c:pt idx="214">
                  <c:v>191.56540728534236</c:v>
                </c:pt>
                <c:pt idx="215">
                  <c:v>532.41046673028734</c:v>
                </c:pt>
                <c:pt idx="216">
                  <c:v>236.56155916188979</c:v>
                </c:pt>
                <c:pt idx="217">
                  <c:v>12.930218680493283</c:v>
                </c:pt>
                <c:pt idx="218">
                  <c:v>397.38064014350795</c:v>
                </c:pt>
                <c:pt idx="219">
                  <c:v>468.6948264830794</c:v>
                </c:pt>
                <c:pt idx="220">
                  <c:v>55.990114462023854</c:v>
                </c:pt>
                <c:pt idx="221">
                  <c:v>148.18727763987687</c:v>
                </c:pt>
                <c:pt idx="222">
                  <c:v>524.36397790390834</c:v>
                </c:pt>
                <c:pt idx="223">
                  <c:v>283.12766366820762</c:v>
                </c:pt>
                <c:pt idx="224">
                  <c:v>2.5274716057113551</c:v>
                </c:pt>
                <c:pt idx="225">
                  <c:v>354.93604712796639</c:v>
                </c:pt>
                <c:pt idx="226">
                  <c:v>495.91388914996946</c:v>
                </c:pt>
                <c:pt idx="227">
                  <c:v>87.650663730004794</c:v>
                </c:pt>
                <c:pt idx="228">
                  <c:v>108.42447852782487</c:v>
                </c:pt>
                <c:pt idx="229">
                  <c:v>508.45723215214957</c:v>
                </c:pt>
                <c:pt idx="230">
                  <c:v>329.19262844142702</c:v>
                </c:pt>
                <c:pt idx="231">
                  <c:v>0.18353027746093176</c:v>
                </c:pt>
                <c:pt idx="232">
                  <c:v>309.79973908824849</c:v>
                </c:pt>
                <c:pt idx="233">
                  <c:v>516.14058883990697</c:v>
                </c:pt>
                <c:pt idx="234">
                  <c:v>124.77326398721968</c:v>
                </c:pt>
                <c:pt idx="235">
                  <c:v>73.490007666739075</c:v>
                </c:pt>
                <c:pt idx="236">
                  <c:v>485.1754781678041</c:v>
                </c:pt>
                <c:pt idx="237">
                  <c:v>373.35120288608186</c:v>
                </c:pt>
                <c:pt idx="238">
                  <c:v>5.9698986025260865</c:v>
                </c:pt>
                <c:pt idx="239">
                  <c:v>263.34863716307314</c:v>
                </c:pt>
                <c:pt idx="240">
                  <c:v>528.75789302238945</c:v>
                </c:pt>
                <c:pt idx="241">
                  <c:v>166.22545900858876</c:v>
                </c:pt>
                <c:pt idx="242">
                  <c:v>44.449570549317031</c:v>
                </c:pt>
                <c:pt idx="243">
                  <c:v>455.22894548886359</c:v>
                </c:pt>
                <c:pt idx="244">
                  <c:v>414.25629245131643</c:v>
                </c:pt>
                <c:pt idx="245">
                  <c:v>19.710058535701876</c:v>
                </c:pt>
                <c:pt idx="246">
                  <c:v>216.9997713873604</c:v>
                </c:pt>
                <c:pt idx="247">
                  <c:v>533.3809001935557</c:v>
                </c:pt>
                <c:pt idx="248">
                  <c:v>210.74271462973815</c:v>
                </c:pt>
                <c:pt idx="249">
                  <c:v>22.189070198643009</c:v>
                </c:pt>
                <c:pt idx="250">
                  <c:v>419.53117834763503</c:v>
                </c:pt>
                <c:pt idx="251">
                  <c:v>450.66005288602275</c:v>
                </c:pt>
                <c:pt idx="252">
                  <c:v>40.984854911600905</c:v>
                </c:pt>
                <c:pt idx="253">
                  <c:v>172.16705299600278</c:v>
                </c:pt>
                <c:pt idx="254">
                  <c:v>529.86858162122962</c:v>
                </c:pt>
                <c:pt idx="255">
                  <c:v>256.96699442798678</c:v>
                </c:pt>
                <c:pt idx="256">
                  <c:v>7.3875819494426764</c:v>
                </c:pt>
                <c:pt idx="257">
                  <c:v>379.17116723350074</c:v>
                </c:pt>
                <c:pt idx="258">
                  <c:v>481.4519567800802</c:v>
                </c:pt>
                <c:pt idx="259">
                  <c:v>69.145282126465503</c:v>
                </c:pt>
                <c:pt idx="260">
                  <c:v>130.21814186948998</c:v>
                </c:pt>
                <c:pt idx="261">
                  <c:v>518.32808354527356</c:v>
                </c:pt>
                <c:pt idx="262">
                  <c:v>303.48818776874276</c:v>
                </c:pt>
                <c:pt idx="263">
                  <c:v>0.49663768237633121</c:v>
                </c:pt>
                <c:pt idx="264">
                  <c:v>335.38012831970502</c:v>
                </c:pt>
                <c:pt idx="265">
                  <c:v>505.69267113943772</c:v>
                </c:pt>
                <c:pt idx="266">
                  <c:v>103.33228260134135</c:v>
                </c:pt>
                <c:pt idx="267">
                  <c:v>92.432724915835252</c:v>
                </c:pt>
                <c:pt idx="268">
                  <c:v>499.11145859121825</c:v>
                </c:pt>
                <c:pt idx="269">
                  <c:v>348.88712641934961</c:v>
                </c:pt>
                <c:pt idx="270">
                  <c:v>1.72645146320599</c:v>
                </c:pt>
                <c:pt idx="271">
                  <c:v>289.49394417588871</c:v>
                </c:pt>
                <c:pt idx="272">
                  <c:v>522.64271253114077</c:v>
                </c:pt>
                <c:pt idx="273">
                  <c:v>142.50295305800964</c:v>
                </c:pt>
                <c:pt idx="274">
                  <c:v>59.963478142388396</c:v>
                </c:pt>
                <c:pt idx="275">
                  <c:v>472.80492610803185</c:v>
                </c:pt>
                <c:pt idx="276">
                  <c:v>391.77887747286547</c:v>
                </c:pt>
                <c:pt idx="277">
                  <c:v>11.039506785483127</c:v>
                </c:pt>
                <c:pt idx="278">
                  <c:v>242.91241154360091</c:v>
                </c:pt>
                <c:pt idx="279">
                  <c:v>531.78500564913918</c:v>
                </c:pt>
                <c:pt idx="280">
                  <c:v>185.46235916286224</c:v>
                </c:pt>
                <c:pt idx="281">
                  <c:v>33.800903302181268</c:v>
                </c:pt>
                <c:pt idx="282">
                  <c:v>440.21098905251654</c:v>
                </c:pt>
                <c:pt idx="283">
                  <c:v>430.85499189426338</c:v>
                </c:pt>
                <c:pt idx="284">
                  <c:v>28.151701043220214</c:v>
                </c:pt>
                <c:pt idx="285">
                  <c:v>197.05653935645392</c:v>
                </c:pt>
                <c:pt idx="286">
                  <c:v>532.84065713248663</c:v>
                </c:pt>
                <c:pt idx="287">
                  <c:v>230.89998800643917</c:v>
                </c:pt>
                <c:pt idx="288">
                  <c:v>14.743111802784767</c:v>
                </c:pt>
                <c:pt idx="289">
                  <c:v>402.32395295993609</c:v>
                </c:pt>
                <c:pt idx="290">
                  <c:v>464.9234198615286</c:v>
                </c:pt>
                <c:pt idx="291">
                  <c:v>52.541012320441894</c:v>
                </c:pt>
                <c:pt idx="292">
                  <c:v>153.32519966426855</c:v>
                </c:pt>
                <c:pt idx="293">
                  <c:v>525.77746344248953</c:v>
                </c:pt>
                <c:pt idx="294">
                  <c:v>277.42972640483333</c:v>
                </c:pt>
                <c:pt idx="295">
                  <c:v>3.3714776446722681</c:v>
                </c:pt>
                <c:pt idx="296">
                  <c:v>360.29959381516596</c:v>
                </c:pt>
                <c:pt idx="297">
                  <c:v>492.94487525072498</c:v>
                </c:pt>
                <c:pt idx="298">
                  <c:v>83.46342410994535</c:v>
                </c:pt>
                <c:pt idx="299">
                  <c:v>113.05245386147541</c:v>
                </c:pt>
                <c:pt idx="300">
                  <c:v>510.81089325881294</c:v>
                </c:pt>
                <c:pt idx="301">
                  <c:v>323.63214545122833</c:v>
                </c:pt>
                <c:pt idx="302">
                  <c:v>3.2902117141190956E-2</c:v>
                </c:pt>
                <c:pt idx="303">
                  <c:v>315.41990013165491</c:v>
                </c:pt>
                <c:pt idx="304">
                  <c:v>514.06453993562434</c:v>
                </c:pt>
                <c:pt idx="305">
                  <c:v>119.97562216425544</c:v>
                </c:pt>
                <c:pt idx="306">
                  <c:v>77.466856019457197</c:v>
                </c:pt>
                <c:pt idx="307">
                  <c:v>488.39751442573532</c:v>
                </c:pt>
                <c:pt idx="308">
                  <c:v>368.09780139165809</c:v>
                </c:pt>
                <c:pt idx="309">
                  <c:v>4.8292312819781387</c:v>
                </c:pt>
                <c:pt idx="310">
                  <c:v>269.05396481079458</c:v>
                </c:pt>
                <c:pt idx="311">
                  <c:v>527.63814073555432</c:v>
                </c:pt>
                <c:pt idx="312">
                  <c:v>160.96377109220902</c:v>
                </c:pt>
                <c:pt idx="313">
                  <c:v>47.653974808593432</c:v>
                </c:pt>
                <c:pt idx="314">
                  <c:v>459.22106596496292</c:v>
                </c:pt>
                <c:pt idx="315">
                  <c:v>409.47023189525828</c:v>
                </c:pt>
                <c:pt idx="316">
                  <c:v>17.614149073414751</c:v>
                </c:pt>
                <c:pt idx="317">
                  <c:v>222.61621980833127</c:v>
                </c:pt>
                <c:pt idx="318">
                  <c:v>533.2516035119329</c:v>
                </c:pt>
                <c:pt idx="319">
                  <c:v>205.17749284682279</c:v>
                </c:pt>
                <c:pt idx="320">
                  <c:v>24.523277310364449</c:v>
                </c:pt>
                <c:pt idx="321">
                  <c:v>424.17160004036555</c:v>
                </c:pt>
                <c:pt idx="322">
                  <c:v>446.48733608152861</c:v>
                </c:pt>
                <c:pt idx="323">
                  <c:v>37.997640793161537</c:v>
                </c:pt>
                <c:pt idx="324">
                  <c:v>177.52328769499331</c:v>
                </c:pt>
                <c:pt idx="325">
                  <c:v>530.73368484912544</c:v>
                </c:pt>
                <c:pt idx="326">
                  <c:v>251.26801056201836</c:v>
                </c:pt>
                <c:pt idx="327">
                  <c:v>8.7803849573192565</c:v>
                </c:pt>
                <c:pt idx="328">
                  <c:v>384.3183301660265</c:v>
                </c:pt>
                <c:pt idx="329">
                  <c:v>478.01987597198001</c:v>
                </c:pt>
                <c:pt idx="330">
                  <c:v>65.357890837578026</c:v>
                </c:pt>
                <c:pt idx="331">
                  <c:v>135.15076639026071</c:v>
                </c:pt>
                <c:pt idx="332">
                  <c:v>520.1611959792142</c:v>
                </c:pt>
                <c:pt idx="333">
                  <c:v>297.82929412830049</c:v>
                </c:pt>
                <c:pt idx="334">
                  <c:v>0.90554795614491468</c:v>
                </c:pt>
                <c:pt idx="335">
                  <c:v>340.87701394634155</c:v>
                </c:pt>
                <c:pt idx="336">
                  <c:v>503.10592484691733</c:v>
                </c:pt>
                <c:pt idx="337">
                  <c:v>98.860251707026606</c:v>
                </c:pt>
                <c:pt idx="338">
                  <c:v>96.791265387842003</c:v>
                </c:pt>
                <c:pt idx="339">
                  <c:v>501.85665959058724</c:v>
                </c:pt>
                <c:pt idx="340">
                  <c:v>343.44095232687641</c:v>
                </c:pt>
                <c:pt idx="341">
                  <c:v>1.138994850141728</c:v>
                </c:pt>
                <c:pt idx="342">
                  <c:v>295.17286536522658</c:v>
                </c:pt>
                <c:pt idx="343">
                  <c:v>520.98021163117483</c:v>
                </c:pt>
                <c:pt idx="344">
                  <c:v>137.48270563182257</c:v>
                </c:pt>
                <c:pt idx="345">
                  <c:v>63.614973613150909</c:v>
                </c:pt>
                <c:pt idx="346">
                  <c:v>476.37847100140698</c:v>
                </c:pt>
                <c:pt idx="347">
                  <c:v>386.71156306167074</c:v>
                </c:pt>
                <c:pt idx="348">
                  <c:v>9.4736041449577897</c:v>
                </c:pt>
                <c:pt idx="349">
                  <c:v>248.60012801595991</c:v>
                </c:pt>
                <c:pt idx="350">
                  <c:v>531.09746613363313</c:v>
                </c:pt>
                <c:pt idx="351">
                  <c:v>180.04704208594555</c:v>
                </c:pt>
                <c:pt idx="352">
                  <c:v>36.633961823221426</c:v>
                </c:pt>
                <c:pt idx="353">
                  <c:v>444.50386383948188</c:v>
                </c:pt>
                <c:pt idx="354">
                  <c:v>426.32111986352868</c:v>
                </c:pt>
                <c:pt idx="355">
                  <c:v>25.655121555741772</c:v>
                </c:pt>
                <c:pt idx="356">
                  <c:v>202.57954252452393</c:v>
                </c:pt>
                <c:pt idx="357">
                  <c:v>533.14905297413839</c:v>
                </c:pt>
                <c:pt idx="358">
                  <c:v>225.25480009275017</c:v>
                </c:pt>
                <c:pt idx="359">
                  <c:v>16.671308534855825</c:v>
                </c:pt>
                <c:pt idx="360">
                  <c:v>407.20519987507737</c:v>
                </c:pt>
                <c:pt idx="361">
                  <c:v>461.06129980081471</c:v>
                </c:pt>
                <c:pt idx="362">
                  <c:v>49.189916248565851</c:v>
                </c:pt>
                <c:pt idx="363">
                  <c:v>158.51500565904638</c:v>
                </c:pt>
                <c:pt idx="364">
                  <c:v>527.07238676608608</c:v>
                </c:pt>
                <c:pt idx="365">
                  <c:v>271.72687887210606</c:v>
                </c:pt>
                <c:pt idx="366">
                  <c:v>4.335991320473795</c:v>
                </c:pt>
                <c:pt idx="367">
                  <c:v>365.62030630517262</c:v>
                </c:pt>
                <c:pt idx="368">
                  <c:v>489.87232438926424</c:v>
                </c:pt>
                <c:pt idx="369">
                  <c:v>79.360039465211656</c:v>
                </c:pt>
                <c:pt idx="370">
                  <c:v>117.75074327475488</c:v>
                </c:pt>
                <c:pt idx="371">
                  <c:v>513.05284133640248</c:v>
                </c:pt>
                <c:pt idx="372">
                  <c:v>318.04560847249917</c:v>
                </c:pt>
                <c:pt idx="373">
                  <c:v>4.3094336608078265E-3</c:v>
                </c:pt>
                <c:pt idx="374">
                  <c:v>321.01776537521454</c:v>
                </c:pt>
                <c:pt idx="375">
                  <c:v>511.87528902845673</c:v>
                </c:pt>
                <c:pt idx="376">
                  <c:v>115.2451261554738</c:v>
                </c:pt>
                <c:pt idx="377">
                  <c:v>81.530303570769377</c:v>
                </c:pt>
                <c:pt idx="378">
                  <c:v>491.5180947406343</c:v>
                </c:pt>
                <c:pt idx="379">
                  <c:v>362.79799698834449</c:v>
                </c:pt>
                <c:pt idx="380">
                  <c:v>3.8084044831363144</c:v>
                </c:pt>
                <c:pt idx="381">
                  <c:v>274.75821520812934</c:v>
                </c:pt>
                <c:pt idx="382">
                  <c:v>526.39897472770213</c:v>
                </c:pt>
                <c:pt idx="383">
                  <c:v>155.75047148924568</c:v>
                </c:pt>
                <c:pt idx="384">
                  <c:v>50.95862160377402</c:v>
                </c:pt>
                <c:pt idx="385">
                  <c:v>463.12508258323788</c:v>
                </c:pt>
                <c:pt idx="386">
                  <c:v>404.61883506986089</c:v>
                </c:pt>
                <c:pt idx="387">
                  <c:v>15.6322293415503</c:v>
                </c:pt>
                <c:pt idx="388">
                  <c:v>228.25284239089655</c:v>
                </c:pt>
                <c:pt idx="389">
                  <c:v>533.00032420742491</c:v>
                </c:pt>
                <c:pt idx="390">
                  <c:v>199.6404257502719</c:v>
                </c:pt>
                <c:pt idx="391">
                  <c:v>26.968312312249594</c:v>
                </c:pt>
                <c:pt idx="392">
                  <c:v>428.73995764291607</c:v>
                </c:pt>
                <c:pt idx="393">
                  <c:v>442.23234278522705</c:v>
                </c:pt>
                <c:pt idx="394">
                  <c:v>35.115088260945271</c:v>
                </c:pt>
                <c:pt idx="395">
                  <c:v>182.92033253773255</c:v>
                </c:pt>
                <c:pt idx="396">
                  <c:v>531.47795773503674</c:v>
                </c:pt>
                <c:pt idx="397">
                  <c:v>245.57608887282601</c:v>
                </c:pt>
                <c:pt idx="398">
                  <c:v>10.291220311360121</c:v>
                </c:pt>
                <c:pt idx="399">
                  <c:v>389.41166715178952</c:v>
                </c:pt>
                <c:pt idx="400">
                  <c:v>474.49108836335267</c:v>
                </c:pt>
                <c:pt idx="401">
                  <c:v>61.66264020076656</c:v>
                </c:pt>
                <c:pt idx="402">
                  <c:v>140.14359208909858</c:v>
                </c:pt>
                <c:pt idx="403">
                  <c:v>521.87831638353873</c:v>
                </c:pt>
                <c:pt idx="404">
                  <c:v>292.15615471746236</c:v>
                </c:pt>
                <c:pt idx="405">
                  <c:v>1.4360943558270378</c:v>
                </c:pt>
                <c:pt idx="406">
                  <c:v>346.33995377560285</c:v>
                </c:pt>
                <c:pt idx="407">
                  <c:v>500.41099156771145</c:v>
                </c:pt>
                <c:pt idx="408">
                  <c:v>94.465029702416444</c:v>
                </c:pt>
                <c:pt idx="409">
                  <c:v>101.22756158459956</c:v>
                </c:pt>
                <c:pt idx="410">
                  <c:v>504.4942453074151</c:v>
                </c:pt>
                <c:pt idx="411">
                  <c:v>337.9596590960586</c:v>
                </c:pt>
                <c:pt idx="412">
                  <c:v>0.6730675301535598</c:v>
                </c:pt>
                <c:pt idx="413">
                  <c:v>300.83875645175311</c:v>
                </c:pt>
                <c:pt idx="414">
                  <c:v>519.20134389360976</c:v>
                </c:pt>
                <c:pt idx="415">
                  <c:v>132.52159221296208</c:v>
                </c:pt>
                <c:pt idx="416">
                  <c:v>67.359407351312711</c:v>
                </c:pt>
                <c:pt idx="417">
                  <c:v>479.85606025424897</c:v>
                </c:pt>
                <c:pt idx="418">
                  <c:v>381.58932748307075</c:v>
                </c:pt>
                <c:pt idx="419">
                  <c:v>8.0254166111055838</c:v>
                </c:pt>
                <c:pt idx="420">
                  <c:v>254.29612757427032</c:v>
                </c:pt>
                <c:pt idx="421">
                  <c:v>530.28892979808461</c:v>
                </c:pt>
                <c:pt idx="422">
                  <c:v>174.67138020126981</c:v>
                </c:pt>
                <c:pt idx="423">
                  <c:v>39.572305994033655</c:v>
                </c:pt>
                <c:pt idx="424">
                  <c:v>448.71536983566745</c:v>
                </c:pt>
                <c:pt idx="425">
                  <c:v>421.71420005288178</c:v>
                </c:pt>
                <c:pt idx="426">
                  <c:v>23.26885198995015</c:v>
                </c:pt>
                <c:pt idx="427">
                  <c:v>208.13188928493506</c:v>
                </c:pt>
                <c:pt idx="428">
                  <c:v>533.33551312334339</c:v>
                </c:pt>
                <c:pt idx="429">
                  <c:v>219.62857884117096</c:v>
                </c:pt>
                <c:pt idx="430">
                  <c:v>18.713926471600075</c:v>
                </c:pt>
                <c:pt idx="431">
                  <c:v>412.02214707275243</c:v>
                </c:pt>
                <c:pt idx="432">
                  <c:v>457.11023373178546</c:v>
                </c:pt>
                <c:pt idx="433">
                  <c:v>45.938359816200034</c:v>
                </c:pt>
                <c:pt idx="434">
                  <c:v>163.75432060146289</c:v>
                </c:pt>
                <c:pt idx="435">
                  <c:v>528.24815527595774</c:v>
                </c:pt>
                <c:pt idx="436">
                  <c:v>266.02173087724816</c:v>
                </c:pt>
                <c:pt idx="437">
                  <c:v>5.4205712405181998</c:v>
                </c:pt>
                <c:pt idx="438">
                  <c:v>370.89574966804543</c:v>
                </c:pt>
                <c:pt idx="439">
                  <c:v>486.69764266409743</c:v>
                </c:pt>
                <c:pt idx="440">
                  <c:v>75.342387637169793</c:v>
                </c:pt>
                <c:pt idx="441">
                  <c:v>122.51719667866848</c:v>
                </c:pt>
                <c:pt idx="442">
                  <c:v>515.18205039707198</c:v>
                </c:pt>
                <c:pt idx="443">
                  <c:v>312.43557408490642</c:v>
                </c:pt>
                <c:pt idx="444">
                  <c:v>9.7765311954390199E-2</c:v>
                </c:pt>
                <c:pt idx="445">
                  <c:v>326.5907730549763</c:v>
                </c:pt>
                <c:pt idx="446">
                  <c:v>509.57383799031544</c:v>
                </c:pt>
                <c:pt idx="447">
                  <c:v>110.58394078874682</c:v>
                </c:pt>
                <c:pt idx="448">
                  <c:v>85.678490755758588</c:v>
                </c:pt>
                <c:pt idx="449">
                  <c:v>494.53579103419315</c:v>
                </c:pt>
                <c:pt idx="450">
                  <c:v>357.45421503782359</c:v>
                </c:pt>
                <c:pt idx="451">
                  <c:v>2.9078853692992084</c:v>
                </c:pt>
                <c:pt idx="452">
                  <c:v>280.45877790594989</c:v>
                </c:pt>
                <c:pt idx="453">
                  <c:v>525.04096208123121</c:v>
                </c:pt>
                <c:pt idx="454">
                  <c:v>150.58794597401828</c:v>
                </c:pt>
                <c:pt idx="455">
                  <c:v>54.361998621733051</c:v>
                </c:pt>
                <c:pt idx="456">
                  <c:v>466.93920873951924</c:v>
                </c:pt>
                <c:pt idx="457">
                  <c:v>399.70432213101543</c:v>
                </c:pt>
                <c:pt idx="458">
                  <c:v>13.765206330526894</c:v>
                </c:pt>
                <c:pt idx="459">
                  <c:v>233.90705963458487</c:v>
                </c:pt>
                <c:pt idx="460">
                  <c:v>532.62717727355744</c:v>
                </c:pt>
                <c:pt idx="461">
                  <c:v>194.13404728076688</c:v>
                </c:pt>
                <c:pt idx="462">
                  <c:v>29.523056277291545</c:v>
                </c:pt>
                <c:pt idx="463">
                  <c:v>433.23416052723746</c:v>
                </c:pt>
                <c:pt idx="464">
                  <c:v>437.89702021950097</c:v>
                </c:pt>
                <c:pt idx="465">
                  <c:v>32.338516464114406</c:v>
                </c:pt>
                <c:pt idx="466">
                  <c:v>188.35571766228651</c:v>
                </c:pt>
                <c:pt idx="467">
                  <c:v>532.10105967566039</c:v>
                </c:pt>
                <c:pt idx="468">
                  <c:v>239.89383416765841</c:v>
                </c:pt>
              </c:numCache>
            </c:numRef>
          </c:val>
          <c:smooth val="0"/>
        </c:ser>
        <c:dLbls>
          <c:showLegendKey val="0"/>
          <c:showVal val="0"/>
          <c:showCatName val="0"/>
          <c:showSerName val="0"/>
          <c:showPercent val="0"/>
          <c:showBubbleSize val="0"/>
        </c:dLbls>
        <c:smooth val="0"/>
        <c:axId val="387170496"/>
        <c:axId val="387165792"/>
      </c:lineChart>
      <c:catAx>
        <c:axId val="387170496"/>
        <c:scaling>
          <c:orientation val="minMax"/>
        </c:scaling>
        <c:delete val="1"/>
        <c:axPos val="b"/>
        <c:majorTickMark val="out"/>
        <c:minorTickMark val="none"/>
        <c:tickLblPos val="none"/>
        <c:crossAx val="387165792"/>
        <c:crosses val="autoZero"/>
        <c:auto val="1"/>
        <c:lblAlgn val="ctr"/>
        <c:lblOffset val="100"/>
        <c:noMultiLvlLbl val="0"/>
      </c:catAx>
      <c:valAx>
        <c:axId val="387165792"/>
        <c:scaling>
          <c:orientation val="minMax"/>
        </c:scaling>
        <c:delete val="1"/>
        <c:axPos val="l"/>
        <c:numFmt formatCode="General" sourceLinked="1"/>
        <c:majorTickMark val="out"/>
        <c:minorTickMark val="none"/>
        <c:tickLblPos val="none"/>
        <c:crossAx val="387170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58341559723653E-3"/>
          <c:y val="2.3809634531410582E-2"/>
          <c:w val="0.99111549851924952"/>
          <c:h val="0.95714730816270532"/>
        </c:manualLayout>
      </c:layout>
      <c:lineChart>
        <c:grouping val="standard"/>
        <c:varyColors val="0"/>
        <c:ser>
          <c:idx val="0"/>
          <c:order val="0"/>
          <c:spPr>
            <a:ln w="25400">
              <a:solidFill>
                <a:srgbClr val="000080"/>
              </a:solidFill>
              <a:prstDash val="solid"/>
            </a:ln>
          </c:spPr>
          <c:marker>
            <c:symbol val="none"/>
          </c:marker>
          <c:cat>
            <c:numRef>
              <c:f>Calculations!$B$24:$B$492</c:f>
              <c:numCache>
                <c:formatCode>m/d/yyyy</c:formatCode>
                <c:ptCount val="469"/>
                <c:pt idx="0">
                  <c:v>33543</c:v>
                </c:pt>
                <c:pt idx="1">
                  <c:v>33573</c:v>
                </c:pt>
                <c:pt idx="2">
                  <c:v>33604</c:v>
                </c:pt>
                <c:pt idx="3">
                  <c:v>33635</c:v>
                </c:pt>
                <c:pt idx="4">
                  <c:v>33664</c:v>
                </c:pt>
                <c:pt idx="5">
                  <c:v>33695</c:v>
                </c:pt>
                <c:pt idx="6">
                  <c:v>33725</c:v>
                </c:pt>
                <c:pt idx="7">
                  <c:v>33756</c:v>
                </c:pt>
                <c:pt idx="8">
                  <c:v>33786</c:v>
                </c:pt>
                <c:pt idx="9">
                  <c:v>33817</c:v>
                </c:pt>
                <c:pt idx="10">
                  <c:v>33848</c:v>
                </c:pt>
                <c:pt idx="11">
                  <c:v>33878</c:v>
                </c:pt>
                <c:pt idx="12">
                  <c:v>33909</c:v>
                </c:pt>
                <c:pt idx="13">
                  <c:v>33939</c:v>
                </c:pt>
                <c:pt idx="14">
                  <c:v>33970</c:v>
                </c:pt>
                <c:pt idx="15">
                  <c:v>34001</c:v>
                </c:pt>
                <c:pt idx="16">
                  <c:v>34029</c:v>
                </c:pt>
                <c:pt idx="17">
                  <c:v>34060</c:v>
                </c:pt>
                <c:pt idx="18">
                  <c:v>34090</c:v>
                </c:pt>
                <c:pt idx="19">
                  <c:v>34121</c:v>
                </c:pt>
                <c:pt idx="20">
                  <c:v>34151</c:v>
                </c:pt>
                <c:pt idx="21">
                  <c:v>34182</c:v>
                </c:pt>
                <c:pt idx="22">
                  <c:v>34213</c:v>
                </c:pt>
                <c:pt idx="23">
                  <c:v>34243</c:v>
                </c:pt>
                <c:pt idx="24">
                  <c:v>34274</c:v>
                </c:pt>
                <c:pt idx="25">
                  <c:v>34304</c:v>
                </c:pt>
                <c:pt idx="26">
                  <c:v>34335</c:v>
                </c:pt>
                <c:pt idx="27">
                  <c:v>34366</c:v>
                </c:pt>
                <c:pt idx="28">
                  <c:v>34394</c:v>
                </c:pt>
                <c:pt idx="29">
                  <c:v>34425</c:v>
                </c:pt>
                <c:pt idx="30">
                  <c:v>34455</c:v>
                </c:pt>
                <c:pt idx="31">
                  <c:v>34486</c:v>
                </c:pt>
                <c:pt idx="32">
                  <c:v>34516</c:v>
                </c:pt>
                <c:pt idx="33">
                  <c:v>34547</c:v>
                </c:pt>
                <c:pt idx="34">
                  <c:v>34578</c:v>
                </c:pt>
                <c:pt idx="35">
                  <c:v>34608</c:v>
                </c:pt>
                <c:pt idx="36">
                  <c:v>34639</c:v>
                </c:pt>
                <c:pt idx="37">
                  <c:v>34669</c:v>
                </c:pt>
                <c:pt idx="38">
                  <c:v>34700</c:v>
                </c:pt>
                <c:pt idx="39">
                  <c:v>34731</c:v>
                </c:pt>
                <c:pt idx="40">
                  <c:v>34759</c:v>
                </c:pt>
                <c:pt idx="41">
                  <c:v>34790</c:v>
                </c:pt>
                <c:pt idx="42">
                  <c:v>34820</c:v>
                </c:pt>
                <c:pt idx="43">
                  <c:v>34851</c:v>
                </c:pt>
                <c:pt idx="44">
                  <c:v>34881</c:v>
                </c:pt>
                <c:pt idx="45">
                  <c:v>34912</c:v>
                </c:pt>
                <c:pt idx="46">
                  <c:v>34943</c:v>
                </c:pt>
                <c:pt idx="47">
                  <c:v>34973</c:v>
                </c:pt>
                <c:pt idx="48">
                  <c:v>35004</c:v>
                </c:pt>
                <c:pt idx="49">
                  <c:v>35034</c:v>
                </c:pt>
                <c:pt idx="50">
                  <c:v>35065</c:v>
                </c:pt>
                <c:pt idx="51">
                  <c:v>35096</c:v>
                </c:pt>
                <c:pt idx="52">
                  <c:v>35125</c:v>
                </c:pt>
                <c:pt idx="53">
                  <c:v>35156</c:v>
                </c:pt>
                <c:pt idx="54">
                  <c:v>35186</c:v>
                </c:pt>
                <c:pt idx="55">
                  <c:v>35217</c:v>
                </c:pt>
                <c:pt idx="56">
                  <c:v>35247</c:v>
                </c:pt>
                <c:pt idx="57">
                  <c:v>35278</c:v>
                </c:pt>
                <c:pt idx="58">
                  <c:v>35309</c:v>
                </c:pt>
                <c:pt idx="59">
                  <c:v>35339</c:v>
                </c:pt>
                <c:pt idx="60">
                  <c:v>35370</c:v>
                </c:pt>
                <c:pt idx="61">
                  <c:v>35400</c:v>
                </c:pt>
                <c:pt idx="62">
                  <c:v>35431</c:v>
                </c:pt>
                <c:pt idx="63">
                  <c:v>35462</c:v>
                </c:pt>
                <c:pt idx="64">
                  <c:v>35490</c:v>
                </c:pt>
                <c:pt idx="65">
                  <c:v>35521</c:v>
                </c:pt>
                <c:pt idx="66">
                  <c:v>35551</c:v>
                </c:pt>
                <c:pt idx="67">
                  <c:v>35582</c:v>
                </c:pt>
                <c:pt idx="68">
                  <c:v>35612</c:v>
                </c:pt>
                <c:pt idx="69">
                  <c:v>35643</c:v>
                </c:pt>
                <c:pt idx="70">
                  <c:v>35674</c:v>
                </c:pt>
                <c:pt idx="71">
                  <c:v>35704</c:v>
                </c:pt>
                <c:pt idx="72">
                  <c:v>35735</c:v>
                </c:pt>
                <c:pt idx="73">
                  <c:v>35765</c:v>
                </c:pt>
                <c:pt idx="74">
                  <c:v>35796</c:v>
                </c:pt>
                <c:pt idx="75">
                  <c:v>35827</c:v>
                </c:pt>
                <c:pt idx="76">
                  <c:v>35855</c:v>
                </c:pt>
                <c:pt idx="77">
                  <c:v>35886</c:v>
                </c:pt>
                <c:pt idx="78">
                  <c:v>35916</c:v>
                </c:pt>
                <c:pt idx="79">
                  <c:v>35947</c:v>
                </c:pt>
                <c:pt idx="80">
                  <c:v>35977</c:v>
                </c:pt>
                <c:pt idx="81">
                  <c:v>36008</c:v>
                </c:pt>
                <c:pt idx="82">
                  <c:v>36039</c:v>
                </c:pt>
                <c:pt idx="83">
                  <c:v>36069</c:v>
                </c:pt>
                <c:pt idx="84">
                  <c:v>36100</c:v>
                </c:pt>
                <c:pt idx="85">
                  <c:v>36130</c:v>
                </c:pt>
                <c:pt idx="86">
                  <c:v>36161</c:v>
                </c:pt>
                <c:pt idx="87">
                  <c:v>36192</c:v>
                </c:pt>
                <c:pt idx="88">
                  <c:v>36220</c:v>
                </c:pt>
                <c:pt idx="89">
                  <c:v>36251</c:v>
                </c:pt>
                <c:pt idx="90">
                  <c:v>36281</c:v>
                </c:pt>
                <c:pt idx="91">
                  <c:v>36312</c:v>
                </c:pt>
                <c:pt idx="92">
                  <c:v>36342</c:v>
                </c:pt>
                <c:pt idx="93">
                  <c:v>36373</c:v>
                </c:pt>
                <c:pt idx="94">
                  <c:v>36404</c:v>
                </c:pt>
                <c:pt idx="95">
                  <c:v>36434</c:v>
                </c:pt>
                <c:pt idx="96">
                  <c:v>36465</c:v>
                </c:pt>
                <c:pt idx="97">
                  <c:v>36495</c:v>
                </c:pt>
                <c:pt idx="98">
                  <c:v>36526</c:v>
                </c:pt>
                <c:pt idx="99">
                  <c:v>36557</c:v>
                </c:pt>
                <c:pt idx="100">
                  <c:v>36586</c:v>
                </c:pt>
                <c:pt idx="101">
                  <c:v>36617</c:v>
                </c:pt>
                <c:pt idx="102">
                  <c:v>36647</c:v>
                </c:pt>
                <c:pt idx="103">
                  <c:v>36678</c:v>
                </c:pt>
                <c:pt idx="104">
                  <c:v>36708</c:v>
                </c:pt>
                <c:pt idx="105">
                  <c:v>36739</c:v>
                </c:pt>
                <c:pt idx="106">
                  <c:v>36770</c:v>
                </c:pt>
                <c:pt idx="107">
                  <c:v>36800</c:v>
                </c:pt>
                <c:pt idx="108">
                  <c:v>36831</c:v>
                </c:pt>
                <c:pt idx="109">
                  <c:v>36861</c:v>
                </c:pt>
                <c:pt idx="110">
                  <c:v>36892</c:v>
                </c:pt>
                <c:pt idx="111">
                  <c:v>36923</c:v>
                </c:pt>
                <c:pt idx="112">
                  <c:v>36951</c:v>
                </c:pt>
                <c:pt idx="113">
                  <c:v>36982</c:v>
                </c:pt>
                <c:pt idx="114">
                  <c:v>37012</c:v>
                </c:pt>
                <c:pt idx="115">
                  <c:v>37043</c:v>
                </c:pt>
                <c:pt idx="116">
                  <c:v>37073</c:v>
                </c:pt>
                <c:pt idx="117">
                  <c:v>37104</c:v>
                </c:pt>
                <c:pt idx="118">
                  <c:v>37135</c:v>
                </c:pt>
                <c:pt idx="119">
                  <c:v>37165</c:v>
                </c:pt>
                <c:pt idx="120">
                  <c:v>37196</c:v>
                </c:pt>
                <c:pt idx="121">
                  <c:v>37226</c:v>
                </c:pt>
                <c:pt idx="122">
                  <c:v>37257</c:v>
                </c:pt>
                <c:pt idx="123">
                  <c:v>37288</c:v>
                </c:pt>
                <c:pt idx="124">
                  <c:v>37316</c:v>
                </c:pt>
                <c:pt idx="125">
                  <c:v>37347</c:v>
                </c:pt>
                <c:pt idx="126">
                  <c:v>37377</c:v>
                </c:pt>
                <c:pt idx="127">
                  <c:v>37408</c:v>
                </c:pt>
                <c:pt idx="128">
                  <c:v>37438</c:v>
                </c:pt>
                <c:pt idx="129">
                  <c:v>37469</c:v>
                </c:pt>
                <c:pt idx="130">
                  <c:v>37500</c:v>
                </c:pt>
                <c:pt idx="131">
                  <c:v>37530</c:v>
                </c:pt>
                <c:pt idx="132">
                  <c:v>37561</c:v>
                </c:pt>
                <c:pt idx="133">
                  <c:v>37591</c:v>
                </c:pt>
                <c:pt idx="134">
                  <c:v>37622</c:v>
                </c:pt>
                <c:pt idx="135">
                  <c:v>37653</c:v>
                </c:pt>
                <c:pt idx="136">
                  <c:v>37681</c:v>
                </c:pt>
                <c:pt idx="137">
                  <c:v>37712</c:v>
                </c:pt>
                <c:pt idx="138">
                  <c:v>37742</c:v>
                </c:pt>
                <c:pt idx="139">
                  <c:v>37773</c:v>
                </c:pt>
                <c:pt idx="140">
                  <c:v>37803</c:v>
                </c:pt>
                <c:pt idx="141">
                  <c:v>37834</c:v>
                </c:pt>
                <c:pt idx="142">
                  <c:v>37865</c:v>
                </c:pt>
                <c:pt idx="143">
                  <c:v>37895</c:v>
                </c:pt>
                <c:pt idx="144">
                  <c:v>37926</c:v>
                </c:pt>
                <c:pt idx="145">
                  <c:v>37956</c:v>
                </c:pt>
                <c:pt idx="146">
                  <c:v>37987</c:v>
                </c:pt>
                <c:pt idx="147">
                  <c:v>38018</c:v>
                </c:pt>
                <c:pt idx="148">
                  <c:v>38047</c:v>
                </c:pt>
                <c:pt idx="149">
                  <c:v>38078</c:v>
                </c:pt>
                <c:pt idx="150">
                  <c:v>38108</c:v>
                </c:pt>
                <c:pt idx="151">
                  <c:v>38139</c:v>
                </c:pt>
                <c:pt idx="152">
                  <c:v>38169</c:v>
                </c:pt>
                <c:pt idx="153">
                  <c:v>38200</c:v>
                </c:pt>
                <c:pt idx="154">
                  <c:v>38231</c:v>
                </c:pt>
                <c:pt idx="155">
                  <c:v>38261</c:v>
                </c:pt>
                <c:pt idx="156">
                  <c:v>38292</c:v>
                </c:pt>
                <c:pt idx="157">
                  <c:v>38322</c:v>
                </c:pt>
                <c:pt idx="158">
                  <c:v>38353</c:v>
                </c:pt>
                <c:pt idx="159">
                  <c:v>38384</c:v>
                </c:pt>
                <c:pt idx="160">
                  <c:v>38412</c:v>
                </c:pt>
                <c:pt idx="161">
                  <c:v>38443</c:v>
                </c:pt>
                <c:pt idx="162">
                  <c:v>38473</c:v>
                </c:pt>
                <c:pt idx="163">
                  <c:v>38504</c:v>
                </c:pt>
                <c:pt idx="164">
                  <c:v>38534</c:v>
                </c:pt>
                <c:pt idx="165">
                  <c:v>38565</c:v>
                </c:pt>
                <c:pt idx="166">
                  <c:v>38596</c:v>
                </c:pt>
                <c:pt idx="167">
                  <c:v>38626</c:v>
                </c:pt>
                <c:pt idx="168">
                  <c:v>38657</c:v>
                </c:pt>
                <c:pt idx="169">
                  <c:v>38687</c:v>
                </c:pt>
                <c:pt idx="170">
                  <c:v>38718</c:v>
                </c:pt>
                <c:pt idx="171">
                  <c:v>38749</c:v>
                </c:pt>
                <c:pt idx="172">
                  <c:v>38777</c:v>
                </c:pt>
                <c:pt idx="173">
                  <c:v>38808</c:v>
                </c:pt>
                <c:pt idx="174">
                  <c:v>38838</c:v>
                </c:pt>
                <c:pt idx="175">
                  <c:v>38869</c:v>
                </c:pt>
                <c:pt idx="176">
                  <c:v>38899</c:v>
                </c:pt>
                <c:pt idx="177">
                  <c:v>38930</c:v>
                </c:pt>
                <c:pt idx="178">
                  <c:v>38961</c:v>
                </c:pt>
                <c:pt idx="179">
                  <c:v>38991</c:v>
                </c:pt>
                <c:pt idx="180">
                  <c:v>39022</c:v>
                </c:pt>
                <c:pt idx="181">
                  <c:v>39052</c:v>
                </c:pt>
                <c:pt idx="182">
                  <c:v>39083</c:v>
                </c:pt>
                <c:pt idx="183">
                  <c:v>39114</c:v>
                </c:pt>
                <c:pt idx="184">
                  <c:v>39142</c:v>
                </c:pt>
                <c:pt idx="185">
                  <c:v>39173</c:v>
                </c:pt>
                <c:pt idx="186">
                  <c:v>39203</c:v>
                </c:pt>
                <c:pt idx="187">
                  <c:v>39234</c:v>
                </c:pt>
                <c:pt idx="188">
                  <c:v>39264</c:v>
                </c:pt>
                <c:pt idx="189">
                  <c:v>39295</c:v>
                </c:pt>
                <c:pt idx="190">
                  <c:v>39326</c:v>
                </c:pt>
                <c:pt idx="191">
                  <c:v>39356</c:v>
                </c:pt>
                <c:pt idx="192">
                  <c:v>39387</c:v>
                </c:pt>
                <c:pt idx="193">
                  <c:v>39417</c:v>
                </c:pt>
                <c:pt idx="194">
                  <c:v>39448</c:v>
                </c:pt>
                <c:pt idx="195">
                  <c:v>39479</c:v>
                </c:pt>
                <c:pt idx="196">
                  <c:v>39508</c:v>
                </c:pt>
                <c:pt idx="197">
                  <c:v>39539</c:v>
                </c:pt>
                <c:pt idx="198">
                  <c:v>39569</c:v>
                </c:pt>
                <c:pt idx="199">
                  <c:v>39600</c:v>
                </c:pt>
                <c:pt idx="200">
                  <c:v>39630</c:v>
                </c:pt>
                <c:pt idx="201">
                  <c:v>39661</c:v>
                </c:pt>
                <c:pt idx="202">
                  <c:v>39692</c:v>
                </c:pt>
                <c:pt idx="203">
                  <c:v>39722</c:v>
                </c:pt>
                <c:pt idx="204">
                  <c:v>39753</c:v>
                </c:pt>
                <c:pt idx="205">
                  <c:v>39783</c:v>
                </c:pt>
                <c:pt idx="206">
                  <c:v>39814</c:v>
                </c:pt>
                <c:pt idx="207">
                  <c:v>39845</c:v>
                </c:pt>
                <c:pt idx="208">
                  <c:v>39873</c:v>
                </c:pt>
                <c:pt idx="209">
                  <c:v>39904</c:v>
                </c:pt>
                <c:pt idx="210">
                  <c:v>39934</c:v>
                </c:pt>
                <c:pt idx="211">
                  <c:v>39965</c:v>
                </c:pt>
                <c:pt idx="212">
                  <c:v>39995</c:v>
                </c:pt>
                <c:pt idx="213">
                  <c:v>40026</c:v>
                </c:pt>
                <c:pt idx="214">
                  <c:v>40057</c:v>
                </c:pt>
                <c:pt idx="215">
                  <c:v>40087</c:v>
                </c:pt>
                <c:pt idx="216">
                  <c:v>40118</c:v>
                </c:pt>
                <c:pt idx="217">
                  <c:v>40148</c:v>
                </c:pt>
                <c:pt idx="218">
                  <c:v>40179</c:v>
                </c:pt>
                <c:pt idx="219">
                  <c:v>40210</c:v>
                </c:pt>
                <c:pt idx="220">
                  <c:v>40238</c:v>
                </c:pt>
                <c:pt idx="221">
                  <c:v>40269</c:v>
                </c:pt>
                <c:pt idx="222">
                  <c:v>40299</c:v>
                </c:pt>
                <c:pt idx="223">
                  <c:v>40330</c:v>
                </c:pt>
                <c:pt idx="224">
                  <c:v>40360</c:v>
                </c:pt>
                <c:pt idx="225">
                  <c:v>40391</c:v>
                </c:pt>
                <c:pt idx="226">
                  <c:v>40422</c:v>
                </c:pt>
                <c:pt idx="227">
                  <c:v>40452</c:v>
                </c:pt>
                <c:pt idx="228">
                  <c:v>40483</c:v>
                </c:pt>
                <c:pt idx="229">
                  <c:v>40513</c:v>
                </c:pt>
                <c:pt idx="230">
                  <c:v>40544</c:v>
                </c:pt>
                <c:pt idx="231">
                  <c:v>40575</c:v>
                </c:pt>
                <c:pt idx="232">
                  <c:v>40603</c:v>
                </c:pt>
                <c:pt idx="233">
                  <c:v>40634</c:v>
                </c:pt>
                <c:pt idx="234">
                  <c:v>40664</c:v>
                </c:pt>
                <c:pt idx="235">
                  <c:v>40695</c:v>
                </c:pt>
                <c:pt idx="236">
                  <c:v>40725</c:v>
                </c:pt>
                <c:pt idx="237">
                  <c:v>40756</c:v>
                </c:pt>
                <c:pt idx="238">
                  <c:v>40787</c:v>
                </c:pt>
                <c:pt idx="239">
                  <c:v>40817</c:v>
                </c:pt>
                <c:pt idx="240">
                  <c:v>40848</c:v>
                </c:pt>
                <c:pt idx="241">
                  <c:v>40878</c:v>
                </c:pt>
                <c:pt idx="242">
                  <c:v>40909</c:v>
                </c:pt>
                <c:pt idx="243">
                  <c:v>40940</c:v>
                </c:pt>
                <c:pt idx="244">
                  <c:v>40969</c:v>
                </c:pt>
                <c:pt idx="245">
                  <c:v>41000</c:v>
                </c:pt>
                <c:pt idx="246">
                  <c:v>41030</c:v>
                </c:pt>
                <c:pt idx="247">
                  <c:v>41061</c:v>
                </c:pt>
                <c:pt idx="248">
                  <c:v>41091</c:v>
                </c:pt>
                <c:pt idx="249">
                  <c:v>41122</c:v>
                </c:pt>
                <c:pt idx="250">
                  <c:v>41153</c:v>
                </c:pt>
                <c:pt idx="251">
                  <c:v>41183</c:v>
                </c:pt>
                <c:pt idx="252">
                  <c:v>41214</c:v>
                </c:pt>
                <c:pt idx="253">
                  <c:v>41244</c:v>
                </c:pt>
                <c:pt idx="254">
                  <c:v>41275</c:v>
                </c:pt>
                <c:pt idx="255">
                  <c:v>41306</c:v>
                </c:pt>
                <c:pt idx="256">
                  <c:v>41334</c:v>
                </c:pt>
                <c:pt idx="257">
                  <c:v>41365</c:v>
                </c:pt>
                <c:pt idx="258">
                  <c:v>41395</c:v>
                </c:pt>
                <c:pt idx="259">
                  <c:v>41426</c:v>
                </c:pt>
                <c:pt idx="260">
                  <c:v>41456</c:v>
                </c:pt>
                <c:pt idx="261">
                  <c:v>41487</c:v>
                </c:pt>
                <c:pt idx="262">
                  <c:v>41518</c:v>
                </c:pt>
                <c:pt idx="263">
                  <c:v>41548</c:v>
                </c:pt>
                <c:pt idx="264">
                  <c:v>41579</c:v>
                </c:pt>
                <c:pt idx="265">
                  <c:v>41609</c:v>
                </c:pt>
                <c:pt idx="266">
                  <c:v>41640</c:v>
                </c:pt>
                <c:pt idx="267">
                  <c:v>41671</c:v>
                </c:pt>
                <c:pt idx="268">
                  <c:v>41699</c:v>
                </c:pt>
                <c:pt idx="269">
                  <c:v>41730</c:v>
                </c:pt>
                <c:pt idx="270">
                  <c:v>41760</c:v>
                </c:pt>
                <c:pt idx="271">
                  <c:v>41791</c:v>
                </c:pt>
                <c:pt idx="272">
                  <c:v>41821</c:v>
                </c:pt>
                <c:pt idx="273">
                  <c:v>41852</c:v>
                </c:pt>
                <c:pt idx="274">
                  <c:v>41883</c:v>
                </c:pt>
                <c:pt idx="275">
                  <c:v>41913</c:v>
                </c:pt>
                <c:pt idx="276">
                  <c:v>41944</c:v>
                </c:pt>
                <c:pt idx="277">
                  <c:v>41974</c:v>
                </c:pt>
                <c:pt idx="278">
                  <c:v>42005</c:v>
                </c:pt>
                <c:pt idx="279">
                  <c:v>42036</c:v>
                </c:pt>
                <c:pt idx="280">
                  <c:v>42064</c:v>
                </c:pt>
                <c:pt idx="281">
                  <c:v>42095</c:v>
                </c:pt>
                <c:pt idx="282">
                  <c:v>42125</c:v>
                </c:pt>
                <c:pt idx="283">
                  <c:v>42156</c:v>
                </c:pt>
                <c:pt idx="284">
                  <c:v>42186</c:v>
                </c:pt>
                <c:pt idx="285">
                  <c:v>42217</c:v>
                </c:pt>
                <c:pt idx="286">
                  <c:v>42248</c:v>
                </c:pt>
                <c:pt idx="287">
                  <c:v>42278</c:v>
                </c:pt>
                <c:pt idx="288">
                  <c:v>42309</c:v>
                </c:pt>
                <c:pt idx="289">
                  <c:v>42339</c:v>
                </c:pt>
                <c:pt idx="290">
                  <c:v>42370</c:v>
                </c:pt>
                <c:pt idx="291">
                  <c:v>42401</c:v>
                </c:pt>
                <c:pt idx="292">
                  <c:v>42430</c:v>
                </c:pt>
                <c:pt idx="293">
                  <c:v>42461</c:v>
                </c:pt>
                <c:pt idx="294">
                  <c:v>42491</c:v>
                </c:pt>
                <c:pt idx="295">
                  <c:v>42522</c:v>
                </c:pt>
                <c:pt idx="296">
                  <c:v>42552</c:v>
                </c:pt>
                <c:pt idx="297">
                  <c:v>42583</c:v>
                </c:pt>
                <c:pt idx="298">
                  <c:v>42614</c:v>
                </c:pt>
                <c:pt idx="299">
                  <c:v>42644</c:v>
                </c:pt>
                <c:pt idx="300">
                  <c:v>42675</c:v>
                </c:pt>
                <c:pt idx="301">
                  <c:v>42705</c:v>
                </c:pt>
                <c:pt idx="302">
                  <c:v>42736</c:v>
                </c:pt>
                <c:pt idx="303">
                  <c:v>42767</c:v>
                </c:pt>
                <c:pt idx="304">
                  <c:v>42795</c:v>
                </c:pt>
                <c:pt idx="305">
                  <c:v>42826</c:v>
                </c:pt>
                <c:pt idx="306">
                  <c:v>42856</c:v>
                </c:pt>
                <c:pt idx="307">
                  <c:v>42887</c:v>
                </c:pt>
                <c:pt idx="308">
                  <c:v>42917</c:v>
                </c:pt>
                <c:pt idx="309">
                  <c:v>42948</c:v>
                </c:pt>
                <c:pt idx="310">
                  <c:v>42979</c:v>
                </c:pt>
                <c:pt idx="311">
                  <c:v>43009</c:v>
                </c:pt>
                <c:pt idx="312">
                  <c:v>43040</c:v>
                </c:pt>
                <c:pt idx="313">
                  <c:v>43070</c:v>
                </c:pt>
                <c:pt idx="314">
                  <c:v>43101</c:v>
                </c:pt>
                <c:pt idx="315">
                  <c:v>43132</c:v>
                </c:pt>
                <c:pt idx="316">
                  <c:v>43160</c:v>
                </c:pt>
                <c:pt idx="317">
                  <c:v>43191</c:v>
                </c:pt>
                <c:pt idx="318">
                  <c:v>43221</c:v>
                </c:pt>
                <c:pt idx="319">
                  <c:v>43252</c:v>
                </c:pt>
                <c:pt idx="320">
                  <c:v>43282</c:v>
                </c:pt>
                <c:pt idx="321">
                  <c:v>43313</c:v>
                </c:pt>
                <c:pt idx="322">
                  <c:v>43344</c:v>
                </c:pt>
                <c:pt idx="323">
                  <c:v>43374</c:v>
                </c:pt>
                <c:pt idx="324">
                  <c:v>43405</c:v>
                </c:pt>
                <c:pt idx="325">
                  <c:v>43435</c:v>
                </c:pt>
                <c:pt idx="326">
                  <c:v>43466</c:v>
                </c:pt>
                <c:pt idx="327">
                  <c:v>43497</c:v>
                </c:pt>
                <c:pt idx="328">
                  <c:v>43525</c:v>
                </c:pt>
                <c:pt idx="329">
                  <c:v>43556</c:v>
                </c:pt>
                <c:pt idx="330">
                  <c:v>43586</c:v>
                </c:pt>
                <c:pt idx="331">
                  <c:v>43617</c:v>
                </c:pt>
                <c:pt idx="332">
                  <c:v>43647</c:v>
                </c:pt>
                <c:pt idx="333">
                  <c:v>43678</c:v>
                </c:pt>
                <c:pt idx="334">
                  <c:v>43709</c:v>
                </c:pt>
                <c:pt idx="335">
                  <c:v>43739</c:v>
                </c:pt>
                <c:pt idx="336">
                  <c:v>43770</c:v>
                </c:pt>
                <c:pt idx="337">
                  <c:v>43800</c:v>
                </c:pt>
                <c:pt idx="338">
                  <c:v>43831</c:v>
                </c:pt>
                <c:pt idx="339">
                  <c:v>43862</c:v>
                </c:pt>
                <c:pt idx="340">
                  <c:v>43891</c:v>
                </c:pt>
                <c:pt idx="341">
                  <c:v>43922</c:v>
                </c:pt>
                <c:pt idx="342">
                  <c:v>43952</c:v>
                </c:pt>
                <c:pt idx="343">
                  <c:v>43983</c:v>
                </c:pt>
                <c:pt idx="344">
                  <c:v>44013</c:v>
                </c:pt>
                <c:pt idx="345">
                  <c:v>44044</c:v>
                </c:pt>
                <c:pt idx="346">
                  <c:v>44075</c:v>
                </c:pt>
                <c:pt idx="347">
                  <c:v>44105</c:v>
                </c:pt>
                <c:pt idx="348">
                  <c:v>44136</c:v>
                </c:pt>
                <c:pt idx="349">
                  <c:v>44166</c:v>
                </c:pt>
                <c:pt idx="350">
                  <c:v>44197</c:v>
                </c:pt>
                <c:pt idx="351">
                  <c:v>44228</c:v>
                </c:pt>
                <c:pt idx="352">
                  <c:v>44256</c:v>
                </c:pt>
                <c:pt idx="353">
                  <c:v>44287</c:v>
                </c:pt>
                <c:pt idx="354">
                  <c:v>44317</c:v>
                </c:pt>
                <c:pt idx="355">
                  <c:v>44348</c:v>
                </c:pt>
                <c:pt idx="356">
                  <c:v>44378</c:v>
                </c:pt>
                <c:pt idx="357">
                  <c:v>44409</c:v>
                </c:pt>
                <c:pt idx="358">
                  <c:v>44440</c:v>
                </c:pt>
                <c:pt idx="359">
                  <c:v>44470</c:v>
                </c:pt>
                <c:pt idx="360">
                  <c:v>44501</c:v>
                </c:pt>
                <c:pt idx="361">
                  <c:v>44531</c:v>
                </c:pt>
                <c:pt idx="362">
                  <c:v>44562</c:v>
                </c:pt>
                <c:pt idx="363">
                  <c:v>44593</c:v>
                </c:pt>
                <c:pt idx="364">
                  <c:v>44621</c:v>
                </c:pt>
                <c:pt idx="365">
                  <c:v>44652</c:v>
                </c:pt>
                <c:pt idx="366">
                  <c:v>44682</c:v>
                </c:pt>
                <c:pt idx="367">
                  <c:v>44713</c:v>
                </c:pt>
                <c:pt idx="368">
                  <c:v>44743</c:v>
                </c:pt>
                <c:pt idx="369">
                  <c:v>44774</c:v>
                </c:pt>
                <c:pt idx="370">
                  <c:v>44805</c:v>
                </c:pt>
                <c:pt idx="371">
                  <c:v>44835</c:v>
                </c:pt>
                <c:pt idx="372">
                  <c:v>44866</c:v>
                </c:pt>
                <c:pt idx="373">
                  <c:v>44896</c:v>
                </c:pt>
                <c:pt idx="374">
                  <c:v>44927</c:v>
                </c:pt>
                <c:pt idx="375">
                  <c:v>44958</c:v>
                </c:pt>
                <c:pt idx="376">
                  <c:v>44986</c:v>
                </c:pt>
                <c:pt idx="377">
                  <c:v>45017</c:v>
                </c:pt>
                <c:pt idx="378">
                  <c:v>45047</c:v>
                </c:pt>
                <c:pt idx="379">
                  <c:v>45078</c:v>
                </c:pt>
                <c:pt idx="380">
                  <c:v>45108</c:v>
                </c:pt>
                <c:pt idx="381">
                  <c:v>45139</c:v>
                </c:pt>
                <c:pt idx="382">
                  <c:v>45170</c:v>
                </c:pt>
                <c:pt idx="383">
                  <c:v>45200</c:v>
                </c:pt>
                <c:pt idx="384">
                  <c:v>45231</c:v>
                </c:pt>
                <c:pt idx="385">
                  <c:v>45261</c:v>
                </c:pt>
                <c:pt idx="386">
                  <c:v>45292</c:v>
                </c:pt>
                <c:pt idx="387">
                  <c:v>45323</c:v>
                </c:pt>
                <c:pt idx="388">
                  <c:v>45352</c:v>
                </c:pt>
                <c:pt idx="389">
                  <c:v>45383</c:v>
                </c:pt>
                <c:pt idx="390">
                  <c:v>45413</c:v>
                </c:pt>
                <c:pt idx="391">
                  <c:v>45444</c:v>
                </c:pt>
                <c:pt idx="392">
                  <c:v>45474</c:v>
                </c:pt>
                <c:pt idx="393">
                  <c:v>45505</c:v>
                </c:pt>
                <c:pt idx="394">
                  <c:v>45536</c:v>
                </c:pt>
                <c:pt idx="395">
                  <c:v>45566</c:v>
                </c:pt>
                <c:pt idx="396">
                  <c:v>45597</c:v>
                </c:pt>
                <c:pt idx="397">
                  <c:v>45627</c:v>
                </c:pt>
                <c:pt idx="398">
                  <c:v>45658</c:v>
                </c:pt>
                <c:pt idx="399">
                  <c:v>45689</c:v>
                </c:pt>
                <c:pt idx="400">
                  <c:v>45717</c:v>
                </c:pt>
                <c:pt idx="401">
                  <c:v>45748</c:v>
                </c:pt>
                <c:pt idx="402">
                  <c:v>45778</c:v>
                </c:pt>
                <c:pt idx="403">
                  <c:v>45809</c:v>
                </c:pt>
                <c:pt idx="404">
                  <c:v>45839</c:v>
                </c:pt>
                <c:pt idx="405">
                  <c:v>45870</c:v>
                </c:pt>
                <c:pt idx="406">
                  <c:v>45901</c:v>
                </c:pt>
                <c:pt idx="407">
                  <c:v>45931</c:v>
                </c:pt>
                <c:pt idx="408">
                  <c:v>45962</c:v>
                </c:pt>
                <c:pt idx="409">
                  <c:v>45992</c:v>
                </c:pt>
                <c:pt idx="410">
                  <c:v>46023</c:v>
                </c:pt>
                <c:pt idx="411">
                  <c:v>46054</c:v>
                </c:pt>
                <c:pt idx="412">
                  <c:v>46082</c:v>
                </c:pt>
                <c:pt idx="413">
                  <c:v>46113</c:v>
                </c:pt>
                <c:pt idx="414">
                  <c:v>46143</c:v>
                </c:pt>
                <c:pt idx="415">
                  <c:v>46174</c:v>
                </c:pt>
                <c:pt idx="416">
                  <c:v>46204</c:v>
                </c:pt>
                <c:pt idx="417">
                  <c:v>46235</c:v>
                </c:pt>
                <c:pt idx="418">
                  <c:v>46266</c:v>
                </c:pt>
                <c:pt idx="419">
                  <c:v>46296</c:v>
                </c:pt>
                <c:pt idx="420">
                  <c:v>46327</c:v>
                </c:pt>
                <c:pt idx="421">
                  <c:v>46357</c:v>
                </c:pt>
                <c:pt idx="422">
                  <c:v>46388</c:v>
                </c:pt>
                <c:pt idx="423">
                  <c:v>46419</c:v>
                </c:pt>
                <c:pt idx="424">
                  <c:v>46447</c:v>
                </c:pt>
                <c:pt idx="425">
                  <c:v>46478</c:v>
                </c:pt>
                <c:pt idx="426">
                  <c:v>46508</c:v>
                </c:pt>
                <c:pt idx="427">
                  <c:v>46539</c:v>
                </c:pt>
                <c:pt idx="428">
                  <c:v>46569</c:v>
                </c:pt>
                <c:pt idx="429">
                  <c:v>46600</c:v>
                </c:pt>
                <c:pt idx="430">
                  <c:v>46631</c:v>
                </c:pt>
                <c:pt idx="431">
                  <c:v>46661</c:v>
                </c:pt>
                <c:pt idx="432">
                  <c:v>46692</c:v>
                </c:pt>
                <c:pt idx="433">
                  <c:v>46722</c:v>
                </c:pt>
                <c:pt idx="434">
                  <c:v>46753</c:v>
                </c:pt>
                <c:pt idx="435">
                  <c:v>46784</c:v>
                </c:pt>
                <c:pt idx="436">
                  <c:v>46813</c:v>
                </c:pt>
                <c:pt idx="437">
                  <c:v>46844</c:v>
                </c:pt>
                <c:pt idx="438">
                  <c:v>46874</c:v>
                </c:pt>
                <c:pt idx="439">
                  <c:v>46905</c:v>
                </c:pt>
                <c:pt idx="440">
                  <c:v>46935</c:v>
                </c:pt>
                <c:pt idx="441">
                  <c:v>46966</c:v>
                </c:pt>
                <c:pt idx="442">
                  <c:v>46997</c:v>
                </c:pt>
                <c:pt idx="443">
                  <c:v>47027</c:v>
                </c:pt>
                <c:pt idx="444">
                  <c:v>47058</c:v>
                </c:pt>
                <c:pt idx="445">
                  <c:v>47088</c:v>
                </c:pt>
                <c:pt idx="446">
                  <c:v>47119</c:v>
                </c:pt>
                <c:pt idx="447">
                  <c:v>47150</c:v>
                </c:pt>
                <c:pt idx="448">
                  <c:v>47178</c:v>
                </c:pt>
                <c:pt idx="449">
                  <c:v>47209</c:v>
                </c:pt>
                <c:pt idx="450">
                  <c:v>47239</c:v>
                </c:pt>
                <c:pt idx="451">
                  <c:v>47270</c:v>
                </c:pt>
                <c:pt idx="452">
                  <c:v>47300</c:v>
                </c:pt>
                <c:pt idx="453">
                  <c:v>47331</c:v>
                </c:pt>
                <c:pt idx="454">
                  <c:v>47362</c:v>
                </c:pt>
                <c:pt idx="455">
                  <c:v>47392</c:v>
                </c:pt>
                <c:pt idx="456">
                  <c:v>47423</c:v>
                </c:pt>
                <c:pt idx="457">
                  <c:v>47453</c:v>
                </c:pt>
                <c:pt idx="458">
                  <c:v>47484</c:v>
                </c:pt>
                <c:pt idx="459">
                  <c:v>47515</c:v>
                </c:pt>
                <c:pt idx="460">
                  <c:v>47543</c:v>
                </c:pt>
                <c:pt idx="461">
                  <c:v>47574</c:v>
                </c:pt>
                <c:pt idx="462">
                  <c:v>47604</c:v>
                </c:pt>
                <c:pt idx="463">
                  <c:v>47635</c:v>
                </c:pt>
                <c:pt idx="464">
                  <c:v>47665</c:v>
                </c:pt>
                <c:pt idx="465">
                  <c:v>47696</c:v>
                </c:pt>
                <c:pt idx="466">
                  <c:v>47727</c:v>
                </c:pt>
                <c:pt idx="467">
                  <c:v>47757</c:v>
                </c:pt>
                <c:pt idx="468">
                  <c:v>47788</c:v>
                </c:pt>
              </c:numCache>
            </c:numRef>
          </c:cat>
          <c:val>
            <c:numRef>
              <c:f>Calculations!$R$24:$R$492</c:f>
              <c:numCache>
                <c:formatCode>0</c:formatCode>
                <c:ptCount val="469"/>
                <c:pt idx="0">
                  <c:v>3121.25</c:v>
                </c:pt>
                <c:pt idx="1">
                  <c:v>3125.1499999999996</c:v>
                </c:pt>
                <c:pt idx="2">
                  <c:v>3063.5</c:v>
                </c:pt>
                <c:pt idx="3">
                  <c:v>3045.6</c:v>
                </c:pt>
                <c:pt idx="4">
                  <c:v>2948.05</c:v>
                </c:pt>
                <c:pt idx="5">
                  <c:v>2894.5</c:v>
                </c:pt>
                <c:pt idx="6">
                  <c:v>2879.75</c:v>
                </c:pt>
                <c:pt idx="7">
                  <c:v>2901.5499999999997</c:v>
                </c:pt>
                <c:pt idx="8">
                  <c:v>2999.45</c:v>
                </c:pt>
                <c:pt idx="9">
                  <c:v>2902.4</c:v>
                </c:pt>
                <c:pt idx="10">
                  <c:v>2919.5</c:v>
                </c:pt>
                <c:pt idx="11">
                  <c:v>2896.2</c:v>
                </c:pt>
                <c:pt idx="12">
                  <c:v>2815</c:v>
                </c:pt>
                <c:pt idx="13">
                  <c:v>2815.75</c:v>
                </c:pt>
                <c:pt idx="14">
                  <c:v>2752.5</c:v>
                </c:pt>
                <c:pt idx="15">
                  <c:v>2746.45</c:v>
                </c:pt>
                <c:pt idx="16">
                  <c:v>2744.4</c:v>
                </c:pt>
                <c:pt idx="17">
                  <c:v>2832.55</c:v>
                </c:pt>
                <c:pt idx="18">
                  <c:v>3043.05</c:v>
                </c:pt>
                <c:pt idx="19">
                  <c:v>3074</c:v>
                </c:pt>
                <c:pt idx="20">
                  <c:v>3246.3999999999996</c:v>
                </c:pt>
                <c:pt idx="21">
                  <c:v>3114.45</c:v>
                </c:pt>
                <c:pt idx="22">
                  <c:v>2919.3</c:v>
                </c:pt>
                <c:pt idx="23">
                  <c:v>2984.45</c:v>
                </c:pt>
                <c:pt idx="24">
                  <c:v>3061.6000000000004</c:v>
                </c:pt>
                <c:pt idx="25">
                  <c:v>3140</c:v>
                </c:pt>
                <c:pt idx="26">
                  <c:v>3154.35</c:v>
                </c:pt>
                <c:pt idx="27">
                  <c:v>3106.75</c:v>
                </c:pt>
                <c:pt idx="28">
                  <c:v>3112.9500000000003</c:v>
                </c:pt>
                <c:pt idx="29">
                  <c:v>3054.15</c:v>
                </c:pt>
                <c:pt idx="30">
                  <c:v>3086.65</c:v>
                </c:pt>
                <c:pt idx="31">
                  <c:v>3107.9500000000003</c:v>
                </c:pt>
                <c:pt idx="32">
                  <c:v>3099.2000000000003</c:v>
                </c:pt>
                <c:pt idx="33">
                  <c:v>3047</c:v>
                </c:pt>
                <c:pt idx="34">
                  <c:v>3128.05</c:v>
                </c:pt>
                <c:pt idx="35">
                  <c:v>3108.75</c:v>
                </c:pt>
                <c:pt idx="36">
                  <c:v>3062.7999999999997</c:v>
                </c:pt>
                <c:pt idx="37">
                  <c:v>3022.7</c:v>
                </c:pt>
                <c:pt idx="38">
                  <c:v>3004.8</c:v>
                </c:pt>
                <c:pt idx="39">
                  <c:v>2977.25</c:v>
                </c:pt>
                <c:pt idx="40">
                  <c:v>3013.95</c:v>
                </c:pt>
                <c:pt idx="41">
                  <c:v>3070.4500000000003</c:v>
                </c:pt>
                <c:pt idx="42">
                  <c:v>3018.7</c:v>
                </c:pt>
                <c:pt idx="43">
                  <c:v>3032.7999999999997</c:v>
                </c:pt>
                <c:pt idx="44">
                  <c:v>3021.95</c:v>
                </c:pt>
                <c:pt idx="45">
                  <c:v>2995.4</c:v>
                </c:pt>
                <c:pt idx="46">
                  <c:v>2984.35</c:v>
                </c:pt>
                <c:pt idx="47">
                  <c:v>2975.9500000000003</c:v>
                </c:pt>
                <c:pt idx="48">
                  <c:v>2992.9500000000003</c:v>
                </c:pt>
                <c:pt idx="49">
                  <c:v>3011.65</c:v>
                </c:pt>
                <c:pt idx="50">
                  <c:v>3095.7999999999997</c:v>
                </c:pt>
                <c:pt idx="51">
                  <c:v>3116.9</c:v>
                </c:pt>
                <c:pt idx="52">
                  <c:v>3036.5</c:v>
                </c:pt>
                <c:pt idx="53">
                  <c:v>2998.95</c:v>
                </c:pt>
                <c:pt idx="54">
                  <c:v>2986.75</c:v>
                </c:pt>
                <c:pt idx="55">
                  <c:v>2932.1</c:v>
                </c:pt>
                <c:pt idx="56">
                  <c:v>2915.2</c:v>
                </c:pt>
                <c:pt idx="57">
                  <c:v>2938.8999999999996</c:v>
                </c:pt>
                <c:pt idx="58">
                  <c:v>2894.7000000000003</c:v>
                </c:pt>
                <c:pt idx="59">
                  <c:v>2873.05</c:v>
                </c:pt>
                <c:pt idx="60">
                  <c:v>2842.1</c:v>
                </c:pt>
                <c:pt idx="61">
                  <c:v>2776.35</c:v>
                </c:pt>
                <c:pt idx="62">
                  <c:v>2654.0499999999997</c:v>
                </c:pt>
                <c:pt idx="63">
                  <c:v>2594.0499999999997</c:v>
                </c:pt>
                <c:pt idx="64">
                  <c:v>2620.3500000000004</c:v>
                </c:pt>
                <c:pt idx="65">
                  <c:v>2564.5</c:v>
                </c:pt>
                <c:pt idx="66">
                  <c:v>2565.1999999999998</c:v>
                </c:pt>
                <c:pt idx="67">
                  <c:v>2535.1</c:v>
                </c:pt>
                <c:pt idx="68">
                  <c:v>2408.1999999999998</c:v>
                </c:pt>
                <c:pt idx="69">
                  <c:v>2404.25</c:v>
                </c:pt>
                <c:pt idx="70">
                  <c:v>2391</c:v>
                </c:pt>
                <c:pt idx="71">
                  <c:v>2395.4</c:v>
                </c:pt>
                <c:pt idx="72">
                  <c:v>2258</c:v>
                </c:pt>
                <c:pt idx="73">
                  <c:v>2134.1</c:v>
                </c:pt>
                <c:pt idx="74">
                  <c:v>2135.35</c:v>
                </c:pt>
                <c:pt idx="75">
                  <c:v>2192.5</c:v>
                </c:pt>
                <c:pt idx="76">
                  <c:v>2176.65</c:v>
                </c:pt>
                <c:pt idx="77">
                  <c:v>2264.4</c:v>
                </c:pt>
                <c:pt idx="78">
                  <c:v>2192.4</c:v>
                </c:pt>
                <c:pt idx="79">
                  <c:v>2139.7999999999997</c:v>
                </c:pt>
                <c:pt idx="80">
                  <c:v>2140.9</c:v>
                </c:pt>
                <c:pt idx="81">
                  <c:v>2074</c:v>
                </c:pt>
                <c:pt idx="82">
                  <c:v>2108.1</c:v>
                </c:pt>
                <c:pt idx="83">
                  <c:v>2152.9</c:v>
                </c:pt>
                <c:pt idx="84">
                  <c:v>2140.1</c:v>
                </c:pt>
                <c:pt idx="85">
                  <c:v>2123.4499999999998</c:v>
                </c:pt>
                <c:pt idx="86">
                  <c:v>2084.15</c:v>
                </c:pt>
                <c:pt idx="87">
                  <c:v>2084.6</c:v>
                </c:pt>
                <c:pt idx="88">
                  <c:v>2067.5</c:v>
                </c:pt>
                <c:pt idx="89">
                  <c:v>2029.1999999999998</c:v>
                </c:pt>
                <c:pt idx="90">
                  <c:v>1984.8500000000001</c:v>
                </c:pt>
                <c:pt idx="91">
                  <c:v>1876.2</c:v>
                </c:pt>
                <c:pt idx="92">
                  <c:v>1833.55</c:v>
                </c:pt>
                <c:pt idx="93">
                  <c:v>1832.75</c:v>
                </c:pt>
                <c:pt idx="94">
                  <c:v>1881</c:v>
                </c:pt>
                <c:pt idx="95">
                  <c:v>2204.5500000000002</c:v>
                </c:pt>
                <c:pt idx="96">
                  <c:v>2078.65</c:v>
                </c:pt>
                <c:pt idx="97">
                  <c:v>2006.9499999999998</c:v>
                </c:pt>
                <c:pt idx="98">
                  <c:v>2010.1499999999999</c:v>
                </c:pt>
                <c:pt idx="99">
                  <c:v>2106.5</c:v>
                </c:pt>
                <c:pt idx="100">
                  <c:v>1996.15</c:v>
                </c:pt>
                <c:pt idx="101">
                  <c:v>1948.0500000000002</c:v>
                </c:pt>
                <c:pt idx="102">
                  <c:v>1913.95</c:v>
                </c:pt>
                <c:pt idx="103">
                  <c:v>1977.25</c:v>
                </c:pt>
                <c:pt idx="104">
                  <c:v>1944.4</c:v>
                </c:pt>
                <c:pt idx="105">
                  <c:v>1895.2</c:v>
                </c:pt>
                <c:pt idx="106">
                  <c:v>1880.2</c:v>
                </c:pt>
                <c:pt idx="107">
                  <c:v>1850.8500000000001</c:v>
                </c:pt>
                <c:pt idx="108">
                  <c:v>1823.5</c:v>
                </c:pt>
                <c:pt idx="109">
                  <c:v>1860.8000000000002</c:v>
                </c:pt>
                <c:pt idx="110">
                  <c:v>1809.3000000000002</c:v>
                </c:pt>
                <c:pt idx="111">
                  <c:v>1776.8000000000002</c:v>
                </c:pt>
                <c:pt idx="112">
                  <c:v>1780.6999999999998</c:v>
                </c:pt>
                <c:pt idx="113">
                  <c:v>1756.9499999999998</c:v>
                </c:pt>
                <c:pt idx="114">
                  <c:v>1828.8999999999999</c:v>
                </c:pt>
                <c:pt idx="115">
                  <c:v>1809.1499999999999</c:v>
                </c:pt>
                <c:pt idx="116">
                  <c:v>1797.8</c:v>
                </c:pt>
                <c:pt idx="117">
                  <c:v>1830.4499999999998</c:v>
                </c:pt>
                <c:pt idx="118">
                  <c:v>1896.1000000000001</c:v>
                </c:pt>
                <c:pt idx="119">
                  <c:v>1900.75</c:v>
                </c:pt>
                <c:pt idx="120">
                  <c:v>1857.2</c:v>
                </c:pt>
                <c:pt idx="121">
                  <c:v>1863.3500000000001</c:v>
                </c:pt>
                <c:pt idx="122">
                  <c:v>1895.95</c:v>
                </c:pt>
                <c:pt idx="123">
                  <c:v>1982.8</c:v>
                </c:pt>
                <c:pt idx="124">
                  <c:v>1962.85</c:v>
                </c:pt>
                <c:pt idx="125">
                  <c:v>2008.3000000000002</c:v>
                </c:pt>
                <c:pt idx="126">
                  <c:v>2087.25</c:v>
                </c:pt>
                <c:pt idx="127">
                  <c:v>2131.0499999999997</c:v>
                </c:pt>
                <c:pt idx="128">
                  <c:v>2075.5500000000002</c:v>
                </c:pt>
                <c:pt idx="129">
                  <c:v>2049.1999999999998</c:v>
                </c:pt>
                <c:pt idx="130">
                  <c:v>2103.15</c:v>
                </c:pt>
                <c:pt idx="131">
                  <c:v>2082.9499999999998</c:v>
                </c:pt>
                <c:pt idx="132">
                  <c:v>2099.5</c:v>
                </c:pt>
                <c:pt idx="133">
                  <c:v>2189</c:v>
                </c:pt>
                <c:pt idx="134">
                  <c:v>2342.8000000000002</c:v>
                </c:pt>
                <c:pt idx="135">
                  <c:v>2338.6999999999998</c:v>
                </c:pt>
                <c:pt idx="136">
                  <c:v>2206.75</c:v>
                </c:pt>
                <c:pt idx="137">
                  <c:v>2129.9</c:v>
                </c:pt>
                <c:pt idx="138">
                  <c:v>2311.9</c:v>
                </c:pt>
                <c:pt idx="139">
                  <c:v>2314.5</c:v>
                </c:pt>
                <c:pt idx="140">
                  <c:v>2277.9499999999998</c:v>
                </c:pt>
                <c:pt idx="141">
                  <c:v>2325.9</c:v>
                </c:pt>
                <c:pt idx="142">
                  <c:v>2442.3500000000004</c:v>
                </c:pt>
                <c:pt idx="143">
                  <c:v>2444.0500000000002</c:v>
                </c:pt>
                <c:pt idx="144">
                  <c:v>2520.75</c:v>
                </c:pt>
                <c:pt idx="145">
                  <c:v>2629.5499999999997</c:v>
                </c:pt>
                <c:pt idx="146">
                  <c:v>2666.9</c:v>
                </c:pt>
                <c:pt idx="147">
                  <c:v>2595.75</c:v>
                </c:pt>
                <c:pt idx="148">
                  <c:v>2588.4500000000003</c:v>
                </c:pt>
                <c:pt idx="149">
                  <c:v>2558.6999999999998</c:v>
                </c:pt>
                <c:pt idx="150">
                  <c:v>2421.65</c:v>
                </c:pt>
                <c:pt idx="151">
                  <c:v>2468.6999999999998</c:v>
                </c:pt>
                <c:pt idx="152">
                  <c:v>2507.9499999999998</c:v>
                </c:pt>
                <c:pt idx="153">
                  <c:v>2521.1999999999998</c:v>
                </c:pt>
                <c:pt idx="154">
                  <c:v>2547.1999999999998</c:v>
                </c:pt>
                <c:pt idx="155">
                  <c:v>2627.9</c:v>
                </c:pt>
                <c:pt idx="156">
                  <c:v>2743.95</c:v>
                </c:pt>
                <c:pt idx="157">
                  <c:v>2771.85</c:v>
                </c:pt>
                <c:pt idx="158">
                  <c:v>2652.3</c:v>
                </c:pt>
                <c:pt idx="159">
                  <c:v>2633.25</c:v>
                </c:pt>
                <c:pt idx="160">
                  <c:v>2681.95</c:v>
                </c:pt>
                <c:pt idx="161">
                  <c:v>2631.2</c:v>
                </c:pt>
                <c:pt idx="162">
                  <c:v>2590.2999999999997</c:v>
                </c:pt>
                <c:pt idx="163">
                  <c:v>2642.1</c:v>
                </c:pt>
                <c:pt idx="164">
                  <c:v>2591.4499999999998</c:v>
                </c:pt>
                <c:pt idx="165">
                  <c:v>2660.4</c:v>
                </c:pt>
                <c:pt idx="166">
                  <c:v>2736.3</c:v>
                </c:pt>
                <c:pt idx="167">
                  <c:v>2814.7000000000003</c:v>
                </c:pt>
                <c:pt idx="168">
                  <c:v>2879.1000000000004</c:v>
                </c:pt>
                <c:pt idx="169">
                  <c:v>3093.75</c:v>
                </c:pt>
                <c:pt idx="170">
                  <c:v>3307.4</c:v>
                </c:pt>
                <c:pt idx="171">
                  <c:v>3332.7999999999997</c:v>
                </c:pt>
                <c:pt idx="172">
                  <c:v>3325.85</c:v>
                </c:pt>
                <c:pt idx="173">
                  <c:v>3615.05</c:v>
                </c:pt>
                <c:pt idx="174">
                  <c:v>3978.05</c:v>
                </c:pt>
                <c:pt idx="175">
                  <c:v>3505.3500000000004</c:v>
                </c:pt>
                <c:pt idx="176">
                  <c:v>3716.7000000000003</c:v>
                </c:pt>
                <c:pt idx="177">
                  <c:v>3699.15</c:v>
                </c:pt>
                <c:pt idx="178">
                  <c:v>3516.6000000000004</c:v>
                </c:pt>
                <c:pt idx="179">
                  <c:v>3464.9</c:v>
                </c:pt>
                <c:pt idx="180">
                  <c:v>3716.75</c:v>
                </c:pt>
                <c:pt idx="181">
                  <c:v>3723</c:v>
                </c:pt>
                <c:pt idx="182">
                  <c:v>3720.75</c:v>
                </c:pt>
                <c:pt idx="183">
                  <c:v>3898.75</c:v>
                </c:pt>
                <c:pt idx="184">
                  <c:v>3804.95</c:v>
                </c:pt>
                <c:pt idx="185">
                  <c:v>3923.35</c:v>
                </c:pt>
                <c:pt idx="186">
                  <c:v>3828.1</c:v>
                </c:pt>
                <c:pt idx="187">
                  <c:v>3752.7</c:v>
                </c:pt>
                <c:pt idx="188">
                  <c:v>3812.1499999999996</c:v>
                </c:pt>
                <c:pt idx="189">
                  <c:v>3819.45</c:v>
                </c:pt>
                <c:pt idx="190">
                  <c:v>4079.9</c:v>
                </c:pt>
                <c:pt idx="191">
                  <c:v>4308.75</c:v>
                </c:pt>
                <c:pt idx="192">
                  <c:v>4575.45</c:v>
                </c:pt>
                <c:pt idx="193">
                  <c:v>4562.2000000000007</c:v>
                </c:pt>
                <c:pt idx="194">
                  <c:v>5030.7</c:v>
                </c:pt>
                <c:pt idx="195">
                  <c:v>5197.1500000000005</c:v>
                </c:pt>
                <c:pt idx="196">
                  <c:v>5413.5</c:v>
                </c:pt>
                <c:pt idx="197">
                  <c:v>5053.3999999999996</c:v>
                </c:pt>
                <c:pt idx="198">
                  <c:v>4906.7</c:v>
                </c:pt>
                <c:pt idx="199">
                  <c:v>5073.1499999999996</c:v>
                </c:pt>
                <c:pt idx="200">
                  <c:v>4991</c:v>
                </c:pt>
                <c:pt idx="201">
                  <c:v>4546.6000000000004</c:v>
                </c:pt>
                <c:pt idx="202">
                  <c:v>4846.75</c:v>
                </c:pt>
                <c:pt idx="203">
                  <c:v>4026.45</c:v>
                </c:pt>
                <c:pt idx="204">
                  <c:v>4573.3999999999996</c:v>
                </c:pt>
                <c:pt idx="205">
                  <c:v>4935.8499999999995</c:v>
                </c:pt>
                <c:pt idx="206">
                  <c:v>5195.2</c:v>
                </c:pt>
                <c:pt idx="207">
                  <c:v>5355</c:v>
                </c:pt>
                <c:pt idx="208">
                  <c:v>5036.3999999999996</c:v>
                </c:pt>
                <c:pt idx="209">
                  <c:v>4941.8</c:v>
                </c:pt>
                <c:pt idx="210">
                  <c:v>5443.3</c:v>
                </c:pt>
                <c:pt idx="211">
                  <c:v>5167.7999999999993</c:v>
                </c:pt>
                <c:pt idx="212">
                  <c:v>5202.05</c:v>
                </c:pt>
                <c:pt idx="213">
                  <c:v>5283.9</c:v>
                </c:pt>
                <c:pt idx="214">
                  <c:v>5612</c:v>
                </c:pt>
                <c:pt idx="215">
                  <c:v>5740.8</c:v>
                </c:pt>
                <c:pt idx="216">
                  <c:v>6484.25</c:v>
                </c:pt>
                <c:pt idx="217">
                  <c:v>6008.4500000000007</c:v>
                </c:pt>
                <c:pt idx="218">
                  <c:v>5937.1500000000005</c:v>
                </c:pt>
                <c:pt idx="219">
                  <c:v>6100.9000000000005</c:v>
                </c:pt>
                <c:pt idx="220">
                  <c:v>6118.5</c:v>
                </c:pt>
                <c:pt idx="221">
                  <c:v>6456.4</c:v>
                </c:pt>
                <c:pt idx="222">
                  <c:v>6605.05</c:v>
                </c:pt>
                <c:pt idx="223">
                  <c:v>6758.9</c:v>
                </c:pt>
                <c:pt idx="224">
                  <c:v>6400.2999999999993</c:v>
                </c:pt>
                <c:pt idx="225">
                  <c:v>6749.2999999999993</c:v>
                </c:pt>
                <c:pt idx="226">
                  <c:v>7065.25</c:v>
                </c:pt>
                <c:pt idx="227">
                  <c:v>7346.5</c:v>
                </c:pt>
                <c:pt idx="228">
                  <c:v>7547</c:v>
                </c:pt>
                <c:pt idx="229">
                  <c:v>7652.95</c:v>
                </c:pt>
                <c:pt idx="230">
                  <c:v>7192.35</c:v>
                </c:pt>
                <c:pt idx="231">
                  <c:v>7605.2999999999993</c:v>
                </c:pt>
                <c:pt idx="232">
                  <c:v>7684.25</c:v>
                </c:pt>
                <c:pt idx="233">
                  <c:v>8145.85</c:v>
                </c:pt>
                <c:pt idx="234">
                  <c:v>8094.25</c:v>
                </c:pt>
                <c:pt idx="235">
                  <c:v>7949.95</c:v>
                </c:pt>
                <c:pt idx="236">
                  <c:v>8519.2999999999993</c:v>
                </c:pt>
                <c:pt idx="237">
                  <c:v>9608.65</c:v>
                </c:pt>
                <c:pt idx="238">
                  <c:v>8521.2000000000007</c:v>
                </c:pt>
                <c:pt idx="239">
                  <c:v>9074.9500000000007</c:v>
                </c:pt>
                <c:pt idx="240">
                  <c:v>9210.15</c:v>
                </c:pt>
                <c:pt idx="241">
                  <c:v>8091.35</c:v>
                </c:pt>
                <c:pt idx="242">
                  <c:v>9182.15</c:v>
                </c:pt>
                <c:pt idx="243">
                  <c:v>9274.7999999999993</c:v>
                </c:pt>
                <c:pt idx="244">
                  <c:v>8645</c:v>
                </c:pt>
                <c:pt idx="245">
                  <c:v>8561.75</c:v>
                </c:pt>
                <c:pt idx="246">
                  <c:v>8086</c:v>
                </c:pt>
                <c:pt idx="247">
                  <c:v>8312.2000000000007</c:v>
                </c:pt>
                <c:pt idx="248">
                  <c:v>8450.5999999999985</c:v>
                </c:pt>
                <c:pt idx="249">
                  <c:v>8539.25</c:v>
                </c:pt>
                <c:pt idx="250">
                  <c:v>9155.2999999999993</c:v>
                </c:pt>
                <c:pt idx="251">
                  <c:v>8870.0499999999993</c:v>
                </c:pt>
                <c:pt idx="252">
                  <c:v>8949.2999999999993</c:v>
                </c:pt>
                <c:pt idx="253">
                  <c:v>8610.7000000000007</c:v>
                </c:pt>
                <c:pt idx="254">
                  <c:v>8623.4</c:v>
                </c:pt>
                <c:pt idx="255">
                  <c:v>8164.9</c:v>
                </c:pt>
                <c:pt idx="256">
                  <c:v>8191.05</c:v>
                </c:pt>
                <c:pt idx="257">
                  <c:v>7535.9500000000007</c:v>
                </c:pt>
                <c:pt idx="258">
                  <c:v>7139.85</c:v>
                </c:pt>
                <c:pt idx="259">
                  <c:v>6091.1</c:v>
                </c:pt>
                <c:pt idx="260">
                  <c:v>6717.1</c:v>
                </c:pt>
                <c:pt idx="261">
                  <c:v>7113.25</c:v>
                </c:pt>
                <c:pt idx="262">
                  <c:v>6758.5</c:v>
                </c:pt>
                <c:pt idx="263">
                  <c:v>6765.6500000000005</c:v>
                </c:pt>
                <c:pt idx="264">
                  <c:v>6415.3499999999995</c:v>
                </c:pt>
                <c:pt idx="265">
                  <c:v>6167.05</c:v>
                </c:pt>
                <c:pt idx="266">
                  <c:v>6380.1</c:v>
                </c:pt>
                <c:pt idx="267">
                  <c:v>6738.6</c:v>
                </c:pt>
                <c:pt idx="268">
                  <c:v>6523.35</c:v>
                </c:pt>
                <c:pt idx="269">
                  <c:v>6487.6</c:v>
                </c:pt>
                <c:pt idx="270">
                  <c:v>6271.25</c:v>
                </c:pt>
                <c:pt idx="271">
                  <c:v>6581.5999999999995</c:v>
                </c:pt>
                <c:pt idx="272">
                  <c:v>6439.0999999999995</c:v>
                </c:pt>
                <c:pt idx="273">
                  <c:v>6448.0499999999993</c:v>
                </c:pt>
                <c:pt idx="274">
                  <c:v>6100.75</c:v>
                </c:pt>
                <c:pt idx="275">
                  <c:v>5850.3499999999995</c:v>
                </c:pt>
                <c:pt idx="276">
                  <c:v>5978.8</c:v>
                </c:pt>
                <c:pt idx="277">
                  <c:v>6126.5</c:v>
                </c:pt>
                <c:pt idx="278">
                  <c:v>6433.6</c:v>
                </c:pt>
                <c:pt idx="279">
                  <c:v>6173.2000000000007</c:v>
                </c:pt>
                <c:pt idx="280">
                  <c:v>6000.2999999999993</c:v>
                </c:pt>
                <c:pt idx="281">
                  <c:v>5954.3499999999995</c:v>
                </c:pt>
                <c:pt idx="282">
                  <c:v>5980.85</c:v>
                </c:pt>
                <c:pt idx="283">
                  <c:v>5855</c:v>
                </c:pt>
                <c:pt idx="284">
                  <c:v>5664</c:v>
                </c:pt>
                <c:pt idx="285">
                  <c:v>5478.5</c:v>
                </c:pt>
                <c:pt idx="286">
                  <c:v>5707</c:v>
                </c:pt>
                <c:pt idx="287">
                  <c:v>5572</c:v>
                </c:pt>
                <c:pt idx="288">
                  <c:v>5570</c:v>
                </c:pt>
                <c:pt idx="289">
                  <c:v>5370</c:v>
                </c:pt>
                <c:pt idx="290">
                  <c:v>5440</c:v>
                </c:pt>
                <c:pt idx="291">
                  <c:v>5685</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numCache>
            </c:numRef>
          </c:val>
          <c:smooth val="0"/>
        </c:ser>
        <c:ser>
          <c:idx val="1"/>
          <c:order val="1"/>
          <c:spPr>
            <a:ln w="12700">
              <a:solidFill>
                <a:srgbClr val="FF0000"/>
              </a:solidFill>
              <a:prstDash val="solid"/>
            </a:ln>
          </c:spPr>
          <c:marker>
            <c:symbol val="none"/>
          </c:marker>
          <c:cat>
            <c:numRef>
              <c:f>Calculations!$B$24:$B$492</c:f>
              <c:numCache>
                <c:formatCode>m/d/yyyy</c:formatCode>
                <c:ptCount val="469"/>
                <c:pt idx="0">
                  <c:v>33543</c:v>
                </c:pt>
                <c:pt idx="1">
                  <c:v>33573</c:v>
                </c:pt>
                <c:pt idx="2">
                  <c:v>33604</c:v>
                </c:pt>
                <c:pt idx="3">
                  <c:v>33635</c:v>
                </c:pt>
                <c:pt idx="4">
                  <c:v>33664</c:v>
                </c:pt>
                <c:pt idx="5">
                  <c:v>33695</c:v>
                </c:pt>
                <c:pt idx="6">
                  <c:v>33725</c:v>
                </c:pt>
                <c:pt idx="7">
                  <c:v>33756</c:v>
                </c:pt>
                <c:pt idx="8">
                  <c:v>33786</c:v>
                </c:pt>
                <c:pt idx="9">
                  <c:v>33817</c:v>
                </c:pt>
                <c:pt idx="10">
                  <c:v>33848</c:v>
                </c:pt>
                <c:pt idx="11">
                  <c:v>33878</c:v>
                </c:pt>
                <c:pt idx="12">
                  <c:v>33909</c:v>
                </c:pt>
                <c:pt idx="13">
                  <c:v>33939</c:v>
                </c:pt>
                <c:pt idx="14">
                  <c:v>33970</c:v>
                </c:pt>
                <c:pt idx="15">
                  <c:v>34001</c:v>
                </c:pt>
                <c:pt idx="16">
                  <c:v>34029</c:v>
                </c:pt>
                <c:pt idx="17">
                  <c:v>34060</c:v>
                </c:pt>
                <c:pt idx="18">
                  <c:v>34090</c:v>
                </c:pt>
                <c:pt idx="19">
                  <c:v>34121</c:v>
                </c:pt>
                <c:pt idx="20">
                  <c:v>34151</c:v>
                </c:pt>
                <c:pt idx="21">
                  <c:v>34182</c:v>
                </c:pt>
                <c:pt idx="22">
                  <c:v>34213</c:v>
                </c:pt>
                <c:pt idx="23">
                  <c:v>34243</c:v>
                </c:pt>
                <c:pt idx="24">
                  <c:v>34274</c:v>
                </c:pt>
                <c:pt idx="25">
                  <c:v>34304</c:v>
                </c:pt>
                <c:pt idx="26">
                  <c:v>34335</c:v>
                </c:pt>
                <c:pt idx="27">
                  <c:v>34366</c:v>
                </c:pt>
                <c:pt idx="28">
                  <c:v>34394</c:v>
                </c:pt>
                <c:pt idx="29">
                  <c:v>34425</c:v>
                </c:pt>
                <c:pt idx="30">
                  <c:v>34455</c:v>
                </c:pt>
                <c:pt idx="31">
                  <c:v>34486</c:v>
                </c:pt>
                <c:pt idx="32">
                  <c:v>34516</c:v>
                </c:pt>
                <c:pt idx="33">
                  <c:v>34547</c:v>
                </c:pt>
                <c:pt idx="34">
                  <c:v>34578</c:v>
                </c:pt>
                <c:pt idx="35">
                  <c:v>34608</c:v>
                </c:pt>
                <c:pt idx="36">
                  <c:v>34639</c:v>
                </c:pt>
                <c:pt idx="37">
                  <c:v>34669</c:v>
                </c:pt>
                <c:pt idx="38">
                  <c:v>34700</c:v>
                </c:pt>
                <c:pt idx="39">
                  <c:v>34731</c:v>
                </c:pt>
                <c:pt idx="40">
                  <c:v>34759</c:v>
                </c:pt>
                <c:pt idx="41">
                  <c:v>34790</c:v>
                </c:pt>
                <c:pt idx="42">
                  <c:v>34820</c:v>
                </c:pt>
                <c:pt idx="43">
                  <c:v>34851</c:v>
                </c:pt>
                <c:pt idx="44">
                  <c:v>34881</c:v>
                </c:pt>
                <c:pt idx="45">
                  <c:v>34912</c:v>
                </c:pt>
                <c:pt idx="46">
                  <c:v>34943</c:v>
                </c:pt>
                <c:pt idx="47">
                  <c:v>34973</c:v>
                </c:pt>
                <c:pt idx="48">
                  <c:v>35004</c:v>
                </c:pt>
                <c:pt idx="49">
                  <c:v>35034</c:v>
                </c:pt>
                <c:pt idx="50">
                  <c:v>35065</c:v>
                </c:pt>
                <c:pt idx="51">
                  <c:v>35096</c:v>
                </c:pt>
                <c:pt idx="52">
                  <c:v>35125</c:v>
                </c:pt>
                <c:pt idx="53">
                  <c:v>35156</c:v>
                </c:pt>
                <c:pt idx="54">
                  <c:v>35186</c:v>
                </c:pt>
                <c:pt idx="55">
                  <c:v>35217</c:v>
                </c:pt>
                <c:pt idx="56">
                  <c:v>35247</c:v>
                </c:pt>
                <c:pt idx="57">
                  <c:v>35278</c:v>
                </c:pt>
                <c:pt idx="58">
                  <c:v>35309</c:v>
                </c:pt>
                <c:pt idx="59">
                  <c:v>35339</c:v>
                </c:pt>
                <c:pt idx="60">
                  <c:v>35370</c:v>
                </c:pt>
                <c:pt idx="61">
                  <c:v>35400</c:v>
                </c:pt>
                <c:pt idx="62">
                  <c:v>35431</c:v>
                </c:pt>
                <c:pt idx="63">
                  <c:v>35462</c:v>
                </c:pt>
                <c:pt idx="64">
                  <c:v>35490</c:v>
                </c:pt>
                <c:pt idx="65">
                  <c:v>35521</c:v>
                </c:pt>
                <c:pt idx="66">
                  <c:v>35551</c:v>
                </c:pt>
                <c:pt idx="67">
                  <c:v>35582</c:v>
                </c:pt>
                <c:pt idx="68">
                  <c:v>35612</c:v>
                </c:pt>
                <c:pt idx="69">
                  <c:v>35643</c:v>
                </c:pt>
                <c:pt idx="70">
                  <c:v>35674</c:v>
                </c:pt>
                <c:pt idx="71">
                  <c:v>35704</c:v>
                </c:pt>
                <c:pt idx="72">
                  <c:v>35735</c:v>
                </c:pt>
                <c:pt idx="73">
                  <c:v>35765</c:v>
                </c:pt>
                <c:pt idx="74">
                  <c:v>35796</c:v>
                </c:pt>
                <c:pt idx="75">
                  <c:v>35827</c:v>
                </c:pt>
                <c:pt idx="76">
                  <c:v>35855</c:v>
                </c:pt>
                <c:pt idx="77">
                  <c:v>35886</c:v>
                </c:pt>
                <c:pt idx="78">
                  <c:v>35916</c:v>
                </c:pt>
                <c:pt idx="79">
                  <c:v>35947</c:v>
                </c:pt>
                <c:pt idx="80">
                  <c:v>35977</c:v>
                </c:pt>
                <c:pt idx="81">
                  <c:v>36008</c:v>
                </c:pt>
                <c:pt idx="82">
                  <c:v>36039</c:v>
                </c:pt>
                <c:pt idx="83">
                  <c:v>36069</c:v>
                </c:pt>
                <c:pt idx="84">
                  <c:v>36100</c:v>
                </c:pt>
                <c:pt idx="85">
                  <c:v>36130</c:v>
                </c:pt>
                <c:pt idx="86">
                  <c:v>36161</c:v>
                </c:pt>
                <c:pt idx="87">
                  <c:v>36192</c:v>
                </c:pt>
                <c:pt idx="88">
                  <c:v>36220</c:v>
                </c:pt>
                <c:pt idx="89">
                  <c:v>36251</c:v>
                </c:pt>
                <c:pt idx="90">
                  <c:v>36281</c:v>
                </c:pt>
                <c:pt idx="91">
                  <c:v>36312</c:v>
                </c:pt>
                <c:pt idx="92">
                  <c:v>36342</c:v>
                </c:pt>
                <c:pt idx="93">
                  <c:v>36373</c:v>
                </c:pt>
                <c:pt idx="94">
                  <c:v>36404</c:v>
                </c:pt>
                <c:pt idx="95">
                  <c:v>36434</c:v>
                </c:pt>
                <c:pt idx="96">
                  <c:v>36465</c:v>
                </c:pt>
                <c:pt idx="97">
                  <c:v>36495</c:v>
                </c:pt>
                <c:pt idx="98">
                  <c:v>36526</c:v>
                </c:pt>
                <c:pt idx="99">
                  <c:v>36557</c:v>
                </c:pt>
                <c:pt idx="100">
                  <c:v>36586</c:v>
                </c:pt>
                <c:pt idx="101">
                  <c:v>36617</c:v>
                </c:pt>
                <c:pt idx="102">
                  <c:v>36647</c:v>
                </c:pt>
                <c:pt idx="103">
                  <c:v>36678</c:v>
                </c:pt>
                <c:pt idx="104">
                  <c:v>36708</c:v>
                </c:pt>
                <c:pt idx="105">
                  <c:v>36739</c:v>
                </c:pt>
                <c:pt idx="106">
                  <c:v>36770</c:v>
                </c:pt>
                <c:pt idx="107">
                  <c:v>36800</c:v>
                </c:pt>
                <c:pt idx="108">
                  <c:v>36831</c:v>
                </c:pt>
                <c:pt idx="109">
                  <c:v>36861</c:v>
                </c:pt>
                <c:pt idx="110">
                  <c:v>36892</c:v>
                </c:pt>
                <c:pt idx="111">
                  <c:v>36923</c:v>
                </c:pt>
                <c:pt idx="112">
                  <c:v>36951</c:v>
                </c:pt>
                <c:pt idx="113">
                  <c:v>36982</c:v>
                </c:pt>
                <c:pt idx="114">
                  <c:v>37012</c:v>
                </c:pt>
                <c:pt idx="115">
                  <c:v>37043</c:v>
                </c:pt>
                <c:pt idx="116">
                  <c:v>37073</c:v>
                </c:pt>
                <c:pt idx="117">
                  <c:v>37104</c:v>
                </c:pt>
                <c:pt idx="118">
                  <c:v>37135</c:v>
                </c:pt>
                <c:pt idx="119">
                  <c:v>37165</c:v>
                </c:pt>
                <c:pt idx="120">
                  <c:v>37196</c:v>
                </c:pt>
                <c:pt idx="121">
                  <c:v>37226</c:v>
                </c:pt>
                <c:pt idx="122">
                  <c:v>37257</c:v>
                </c:pt>
                <c:pt idx="123">
                  <c:v>37288</c:v>
                </c:pt>
                <c:pt idx="124">
                  <c:v>37316</c:v>
                </c:pt>
                <c:pt idx="125">
                  <c:v>37347</c:v>
                </c:pt>
                <c:pt idx="126">
                  <c:v>37377</c:v>
                </c:pt>
                <c:pt idx="127">
                  <c:v>37408</c:v>
                </c:pt>
                <c:pt idx="128">
                  <c:v>37438</c:v>
                </c:pt>
                <c:pt idx="129">
                  <c:v>37469</c:v>
                </c:pt>
                <c:pt idx="130">
                  <c:v>37500</c:v>
                </c:pt>
                <c:pt idx="131">
                  <c:v>37530</c:v>
                </c:pt>
                <c:pt idx="132">
                  <c:v>37561</c:v>
                </c:pt>
                <c:pt idx="133">
                  <c:v>37591</c:v>
                </c:pt>
                <c:pt idx="134">
                  <c:v>37622</c:v>
                </c:pt>
                <c:pt idx="135">
                  <c:v>37653</c:v>
                </c:pt>
                <c:pt idx="136">
                  <c:v>37681</c:v>
                </c:pt>
                <c:pt idx="137">
                  <c:v>37712</c:v>
                </c:pt>
                <c:pt idx="138">
                  <c:v>37742</c:v>
                </c:pt>
                <c:pt idx="139">
                  <c:v>37773</c:v>
                </c:pt>
                <c:pt idx="140">
                  <c:v>37803</c:v>
                </c:pt>
                <c:pt idx="141">
                  <c:v>37834</c:v>
                </c:pt>
                <c:pt idx="142">
                  <c:v>37865</c:v>
                </c:pt>
                <c:pt idx="143">
                  <c:v>37895</c:v>
                </c:pt>
                <c:pt idx="144">
                  <c:v>37926</c:v>
                </c:pt>
                <c:pt idx="145">
                  <c:v>37956</c:v>
                </c:pt>
                <c:pt idx="146">
                  <c:v>37987</c:v>
                </c:pt>
                <c:pt idx="147">
                  <c:v>38018</c:v>
                </c:pt>
                <c:pt idx="148">
                  <c:v>38047</c:v>
                </c:pt>
                <c:pt idx="149">
                  <c:v>38078</c:v>
                </c:pt>
                <c:pt idx="150">
                  <c:v>38108</c:v>
                </c:pt>
                <c:pt idx="151">
                  <c:v>38139</c:v>
                </c:pt>
                <c:pt idx="152">
                  <c:v>38169</c:v>
                </c:pt>
                <c:pt idx="153">
                  <c:v>38200</c:v>
                </c:pt>
                <c:pt idx="154">
                  <c:v>38231</c:v>
                </c:pt>
                <c:pt idx="155">
                  <c:v>38261</c:v>
                </c:pt>
                <c:pt idx="156">
                  <c:v>38292</c:v>
                </c:pt>
                <c:pt idx="157">
                  <c:v>38322</c:v>
                </c:pt>
                <c:pt idx="158">
                  <c:v>38353</c:v>
                </c:pt>
                <c:pt idx="159">
                  <c:v>38384</c:v>
                </c:pt>
                <c:pt idx="160">
                  <c:v>38412</c:v>
                </c:pt>
                <c:pt idx="161">
                  <c:v>38443</c:v>
                </c:pt>
                <c:pt idx="162">
                  <c:v>38473</c:v>
                </c:pt>
                <c:pt idx="163">
                  <c:v>38504</c:v>
                </c:pt>
                <c:pt idx="164">
                  <c:v>38534</c:v>
                </c:pt>
                <c:pt idx="165">
                  <c:v>38565</c:v>
                </c:pt>
                <c:pt idx="166">
                  <c:v>38596</c:v>
                </c:pt>
                <c:pt idx="167">
                  <c:v>38626</c:v>
                </c:pt>
                <c:pt idx="168">
                  <c:v>38657</c:v>
                </c:pt>
                <c:pt idx="169">
                  <c:v>38687</c:v>
                </c:pt>
                <c:pt idx="170">
                  <c:v>38718</c:v>
                </c:pt>
                <c:pt idx="171">
                  <c:v>38749</c:v>
                </c:pt>
                <c:pt idx="172">
                  <c:v>38777</c:v>
                </c:pt>
                <c:pt idx="173">
                  <c:v>38808</c:v>
                </c:pt>
                <c:pt idx="174">
                  <c:v>38838</c:v>
                </c:pt>
                <c:pt idx="175">
                  <c:v>38869</c:v>
                </c:pt>
                <c:pt idx="176">
                  <c:v>38899</c:v>
                </c:pt>
                <c:pt idx="177">
                  <c:v>38930</c:v>
                </c:pt>
                <c:pt idx="178">
                  <c:v>38961</c:v>
                </c:pt>
                <c:pt idx="179">
                  <c:v>38991</c:v>
                </c:pt>
                <c:pt idx="180">
                  <c:v>39022</c:v>
                </c:pt>
                <c:pt idx="181">
                  <c:v>39052</c:v>
                </c:pt>
                <c:pt idx="182">
                  <c:v>39083</c:v>
                </c:pt>
                <c:pt idx="183">
                  <c:v>39114</c:v>
                </c:pt>
                <c:pt idx="184">
                  <c:v>39142</c:v>
                </c:pt>
                <c:pt idx="185">
                  <c:v>39173</c:v>
                </c:pt>
                <c:pt idx="186">
                  <c:v>39203</c:v>
                </c:pt>
                <c:pt idx="187">
                  <c:v>39234</c:v>
                </c:pt>
                <c:pt idx="188">
                  <c:v>39264</c:v>
                </c:pt>
                <c:pt idx="189">
                  <c:v>39295</c:v>
                </c:pt>
                <c:pt idx="190">
                  <c:v>39326</c:v>
                </c:pt>
                <c:pt idx="191">
                  <c:v>39356</c:v>
                </c:pt>
                <c:pt idx="192">
                  <c:v>39387</c:v>
                </c:pt>
                <c:pt idx="193">
                  <c:v>39417</c:v>
                </c:pt>
                <c:pt idx="194">
                  <c:v>39448</c:v>
                </c:pt>
                <c:pt idx="195">
                  <c:v>39479</c:v>
                </c:pt>
                <c:pt idx="196">
                  <c:v>39508</c:v>
                </c:pt>
                <c:pt idx="197">
                  <c:v>39539</c:v>
                </c:pt>
                <c:pt idx="198">
                  <c:v>39569</c:v>
                </c:pt>
                <c:pt idx="199">
                  <c:v>39600</c:v>
                </c:pt>
                <c:pt idx="200">
                  <c:v>39630</c:v>
                </c:pt>
                <c:pt idx="201">
                  <c:v>39661</c:v>
                </c:pt>
                <c:pt idx="202">
                  <c:v>39692</c:v>
                </c:pt>
                <c:pt idx="203">
                  <c:v>39722</c:v>
                </c:pt>
                <c:pt idx="204">
                  <c:v>39753</c:v>
                </c:pt>
                <c:pt idx="205">
                  <c:v>39783</c:v>
                </c:pt>
                <c:pt idx="206">
                  <c:v>39814</c:v>
                </c:pt>
                <c:pt idx="207">
                  <c:v>39845</c:v>
                </c:pt>
                <c:pt idx="208">
                  <c:v>39873</c:v>
                </c:pt>
                <c:pt idx="209">
                  <c:v>39904</c:v>
                </c:pt>
                <c:pt idx="210">
                  <c:v>39934</c:v>
                </c:pt>
                <c:pt idx="211">
                  <c:v>39965</c:v>
                </c:pt>
                <c:pt idx="212">
                  <c:v>39995</c:v>
                </c:pt>
                <c:pt idx="213">
                  <c:v>40026</c:v>
                </c:pt>
                <c:pt idx="214">
                  <c:v>40057</c:v>
                </c:pt>
                <c:pt idx="215">
                  <c:v>40087</c:v>
                </c:pt>
                <c:pt idx="216">
                  <c:v>40118</c:v>
                </c:pt>
                <c:pt idx="217">
                  <c:v>40148</c:v>
                </c:pt>
                <c:pt idx="218">
                  <c:v>40179</c:v>
                </c:pt>
                <c:pt idx="219">
                  <c:v>40210</c:v>
                </c:pt>
                <c:pt idx="220">
                  <c:v>40238</c:v>
                </c:pt>
                <c:pt idx="221">
                  <c:v>40269</c:v>
                </c:pt>
                <c:pt idx="222">
                  <c:v>40299</c:v>
                </c:pt>
                <c:pt idx="223">
                  <c:v>40330</c:v>
                </c:pt>
                <c:pt idx="224">
                  <c:v>40360</c:v>
                </c:pt>
                <c:pt idx="225">
                  <c:v>40391</c:v>
                </c:pt>
                <c:pt idx="226">
                  <c:v>40422</c:v>
                </c:pt>
                <c:pt idx="227">
                  <c:v>40452</c:v>
                </c:pt>
                <c:pt idx="228">
                  <c:v>40483</c:v>
                </c:pt>
                <c:pt idx="229">
                  <c:v>40513</c:v>
                </c:pt>
                <c:pt idx="230">
                  <c:v>40544</c:v>
                </c:pt>
                <c:pt idx="231">
                  <c:v>40575</c:v>
                </c:pt>
                <c:pt idx="232">
                  <c:v>40603</c:v>
                </c:pt>
                <c:pt idx="233">
                  <c:v>40634</c:v>
                </c:pt>
                <c:pt idx="234">
                  <c:v>40664</c:v>
                </c:pt>
                <c:pt idx="235">
                  <c:v>40695</c:v>
                </c:pt>
                <c:pt idx="236">
                  <c:v>40725</c:v>
                </c:pt>
                <c:pt idx="237">
                  <c:v>40756</c:v>
                </c:pt>
                <c:pt idx="238">
                  <c:v>40787</c:v>
                </c:pt>
                <c:pt idx="239">
                  <c:v>40817</c:v>
                </c:pt>
                <c:pt idx="240">
                  <c:v>40848</c:v>
                </c:pt>
                <c:pt idx="241">
                  <c:v>40878</c:v>
                </c:pt>
                <c:pt idx="242">
                  <c:v>40909</c:v>
                </c:pt>
                <c:pt idx="243">
                  <c:v>40940</c:v>
                </c:pt>
                <c:pt idx="244">
                  <c:v>40969</c:v>
                </c:pt>
                <c:pt idx="245">
                  <c:v>41000</c:v>
                </c:pt>
                <c:pt idx="246">
                  <c:v>41030</c:v>
                </c:pt>
                <c:pt idx="247">
                  <c:v>41061</c:v>
                </c:pt>
                <c:pt idx="248">
                  <c:v>41091</c:v>
                </c:pt>
                <c:pt idx="249">
                  <c:v>41122</c:v>
                </c:pt>
                <c:pt idx="250">
                  <c:v>41153</c:v>
                </c:pt>
                <c:pt idx="251">
                  <c:v>41183</c:v>
                </c:pt>
                <c:pt idx="252">
                  <c:v>41214</c:v>
                </c:pt>
                <c:pt idx="253">
                  <c:v>41244</c:v>
                </c:pt>
                <c:pt idx="254">
                  <c:v>41275</c:v>
                </c:pt>
                <c:pt idx="255">
                  <c:v>41306</c:v>
                </c:pt>
                <c:pt idx="256">
                  <c:v>41334</c:v>
                </c:pt>
                <c:pt idx="257">
                  <c:v>41365</c:v>
                </c:pt>
                <c:pt idx="258">
                  <c:v>41395</c:v>
                </c:pt>
                <c:pt idx="259">
                  <c:v>41426</c:v>
                </c:pt>
                <c:pt idx="260">
                  <c:v>41456</c:v>
                </c:pt>
                <c:pt idx="261">
                  <c:v>41487</c:v>
                </c:pt>
                <c:pt idx="262">
                  <c:v>41518</c:v>
                </c:pt>
                <c:pt idx="263">
                  <c:v>41548</c:v>
                </c:pt>
                <c:pt idx="264">
                  <c:v>41579</c:v>
                </c:pt>
                <c:pt idx="265">
                  <c:v>41609</c:v>
                </c:pt>
                <c:pt idx="266">
                  <c:v>41640</c:v>
                </c:pt>
                <c:pt idx="267">
                  <c:v>41671</c:v>
                </c:pt>
                <c:pt idx="268">
                  <c:v>41699</c:v>
                </c:pt>
                <c:pt idx="269">
                  <c:v>41730</c:v>
                </c:pt>
                <c:pt idx="270">
                  <c:v>41760</c:v>
                </c:pt>
                <c:pt idx="271">
                  <c:v>41791</c:v>
                </c:pt>
                <c:pt idx="272">
                  <c:v>41821</c:v>
                </c:pt>
                <c:pt idx="273">
                  <c:v>41852</c:v>
                </c:pt>
                <c:pt idx="274">
                  <c:v>41883</c:v>
                </c:pt>
                <c:pt idx="275">
                  <c:v>41913</c:v>
                </c:pt>
                <c:pt idx="276">
                  <c:v>41944</c:v>
                </c:pt>
                <c:pt idx="277">
                  <c:v>41974</c:v>
                </c:pt>
                <c:pt idx="278">
                  <c:v>42005</c:v>
                </c:pt>
                <c:pt idx="279">
                  <c:v>42036</c:v>
                </c:pt>
                <c:pt idx="280">
                  <c:v>42064</c:v>
                </c:pt>
                <c:pt idx="281">
                  <c:v>42095</c:v>
                </c:pt>
                <c:pt idx="282">
                  <c:v>42125</c:v>
                </c:pt>
                <c:pt idx="283">
                  <c:v>42156</c:v>
                </c:pt>
                <c:pt idx="284">
                  <c:v>42186</c:v>
                </c:pt>
                <c:pt idx="285">
                  <c:v>42217</c:v>
                </c:pt>
                <c:pt idx="286">
                  <c:v>42248</c:v>
                </c:pt>
                <c:pt idx="287">
                  <c:v>42278</c:v>
                </c:pt>
                <c:pt idx="288">
                  <c:v>42309</c:v>
                </c:pt>
                <c:pt idx="289">
                  <c:v>42339</c:v>
                </c:pt>
                <c:pt idx="290">
                  <c:v>42370</c:v>
                </c:pt>
                <c:pt idx="291">
                  <c:v>42401</c:v>
                </c:pt>
                <c:pt idx="292">
                  <c:v>42430</c:v>
                </c:pt>
                <c:pt idx="293">
                  <c:v>42461</c:v>
                </c:pt>
                <c:pt idx="294">
                  <c:v>42491</c:v>
                </c:pt>
                <c:pt idx="295">
                  <c:v>42522</c:v>
                </c:pt>
                <c:pt idx="296">
                  <c:v>42552</c:v>
                </c:pt>
                <c:pt idx="297">
                  <c:v>42583</c:v>
                </c:pt>
                <c:pt idx="298">
                  <c:v>42614</c:v>
                </c:pt>
                <c:pt idx="299">
                  <c:v>42644</c:v>
                </c:pt>
                <c:pt idx="300">
                  <c:v>42675</c:v>
                </c:pt>
                <c:pt idx="301">
                  <c:v>42705</c:v>
                </c:pt>
                <c:pt idx="302">
                  <c:v>42736</c:v>
                </c:pt>
                <c:pt idx="303">
                  <c:v>42767</c:v>
                </c:pt>
                <c:pt idx="304">
                  <c:v>42795</c:v>
                </c:pt>
                <c:pt idx="305">
                  <c:v>42826</c:v>
                </c:pt>
                <c:pt idx="306">
                  <c:v>42856</c:v>
                </c:pt>
                <c:pt idx="307">
                  <c:v>42887</c:v>
                </c:pt>
                <c:pt idx="308">
                  <c:v>42917</c:v>
                </c:pt>
                <c:pt idx="309">
                  <c:v>42948</c:v>
                </c:pt>
                <c:pt idx="310">
                  <c:v>42979</c:v>
                </c:pt>
                <c:pt idx="311">
                  <c:v>43009</c:v>
                </c:pt>
                <c:pt idx="312">
                  <c:v>43040</c:v>
                </c:pt>
                <c:pt idx="313">
                  <c:v>43070</c:v>
                </c:pt>
                <c:pt idx="314">
                  <c:v>43101</c:v>
                </c:pt>
                <c:pt idx="315">
                  <c:v>43132</c:v>
                </c:pt>
                <c:pt idx="316">
                  <c:v>43160</c:v>
                </c:pt>
                <c:pt idx="317">
                  <c:v>43191</c:v>
                </c:pt>
                <c:pt idx="318">
                  <c:v>43221</c:v>
                </c:pt>
                <c:pt idx="319">
                  <c:v>43252</c:v>
                </c:pt>
                <c:pt idx="320">
                  <c:v>43282</c:v>
                </c:pt>
                <c:pt idx="321">
                  <c:v>43313</c:v>
                </c:pt>
                <c:pt idx="322">
                  <c:v>43344</c:v>
                </c:pt>
                <c:pt idx="323">
                  <c:v>43374</c:v>
                </c:pt>
                <c:pt idx="324">
                  <c:v>43405</c:v>
                </c:pt>
                <c:pt idx="325">
                  <c:v>43435</c:v>
                </c:pt>
                <c:pt idx="326">
                  <c:v>43466</c:v>
                </c:pt>
                <c:pt idx="327">
                  <c:v>43497</c:v>
                </c:pt>
                <c:pt idx="328">
                  <c:v>43525</c:v>
                </c:pt>
                <c:pt idx="329">
                  <c:v>43556</c:v>
                </c:pt>
                <c:pt idx="330">
                  <c:v>43586</c:v>
                </c:pt>
                <c:pt idx="331">
                  <c:v>43617</c:v>
                </c:pt>
                <c:pt idx="332">
                  <c:v>43647</c:v>
                </c:pt>
                <c:pt idx="333">
                  <c:v>43678</c:v>
                </c:pt>
                <c:pt idx="334">
                  <c:v>43709</c:v>
                </c:pt>
                <c:pt idx="335">
                  <c:v>43739</c:v>
                </c:pt>
                <c:pt idx="336">
                  <c:v>43770</c:v>
                </c:pt>
                <c:pt idx="337">
                  <c:v>43800</c:v>
                </c:pt>
                <c:pt idx="338">
                  <c:v>43831</c:v>
                </c:pt>
                <c:pt idx="339">
                  <c:v>43862</c:v>
                </c:pt>
                <c:pt idx="340">
                  <c:v>43891</c:v>
                </c:pt>
                <c:pt idx="341">
                  <c:v>43922</c:v>
                </c:pt>
                <c:pt idx="342">
                  <c:v>43952</c:v>
                </c:pt>
                <c:pt idx="343">
                  <c:v>43983</c:v>
                </c:pt>
                <c:pt idx="344">
                  <c:v>44013</c:v>
                </c:pt>
                <c:pt idx="345">
                  <c:v>44044</c:v>
                </c:pt>
                <c:pt idx="346">
                  <c:v>44075</c:v>
                </c:pt>
                <c:pt idx="347">
                  <c:v>44105</c:v>
                </c:pt>
                <c:pt idx="348">
                  <c:v>44136</c:v>
                </c:pt>
                <c:pt idx="349">
                  <c:v>44166</c:v>
                </c:pt>
                <c:pt idx="350">
                  <c:v>44197</c:v>
                </c:pt>
                <c:pt idx="351">
                  <c:v>44228</c:v>
                </c:pt>
                <c:pt idx="352">
                  <c:v>44256</c:v>
                </c:pt>
                <c:pt idx="353">
                  <c:v>44287</c:v>
                </c:pt>
                <c:pt idx="354">
                  <c:v>44317</c:v>
                </c:pt>
                <c:pt idx="355">
                  <c:v>44348</c:v>
                </c:pt>
                <c:pt idx="356">
                  <c:v>44378</c:v>
                </c:pt>
                <c:pt idx="357">
                  <c:v>44409</c:v>
                </c:pt>
                <c:pt idx="358">
                  <c:v>44440</c:v>
                </c:pt>
                <c:pt idx="359">
                  <c:v>44470</c:v>
                </c:pt>
                <c:pt idx="360">
                  <c:v>44501</c:v>
                </c:pt>
                <c:pt idx="361">
                  <c:v>44531</c:v>
                </c:pt>
                <c:pt idx="362">
                  <c:v>44562</c:v>
                </c:pt>
                <c:pt idx="363">
                  <c:v>44593</c:v>
                </c:pt>
                <c:pt idx="364">
                  <c:v>44621</c:v>
                </c:pt>
                <c:pt idx="365">
                  <c:v>44652</c:v>
                </c:pt>
                <c:pt idx="366">
                  <c:v>44682</c:v>
                </c:pt>
                <c:pt idx="367">
                  <c:v>44713</c:v>
                </c:pt>
                <c:pt idx="368">
                  <c:v>44743</c:v>
                </c:pt>
                <c:pt idx="369">
                  <c:v>44774</c:v>
                </c:pt>
                <c:pt idx="370">
                  <c:v>44805</c:v>
                </c:pt>
                <c:pt idx="371">
                  <c:v>44835</c:v>
                </c:pt>
                <c:pt idx="372">
                  <c:v>44866</c:v>
                </c:pt>
                <c:pt idx="373">
                  <c:v>44896</c:v>
                </c:pt>
                <c:pt idx="374">
                  <c:v>44927</c:v>
                </c:pt>
                <c:pt idx="375">
                  <c:v>44958</c:v>
                </c:pt>
                <c:pt idx="376">
                  <c:v>44986</c:v>
                </c:pt>
                <c:pt idx="377">
                  <c:v>45017</c:v>
                </c:pt>
                <c:pt idx="378">
                  <c:v>45047</c:v>
                </c:pt>
                <c:pt idx="379">
                  <c:v>45078</c:v>
                </c:pt>
                <c:pt idx="380">
                  <c:v>45108</c:v>
                </c:pt>
                <c:pt idx="381">
                  <c:v>45139</c:v>
                </c:pt>
                <c:pt idx="382">
                  <c:v>45170</c:v>
                </c:pt>
                <c:pt idx="383">
                  <c:v>45200</c:v>
                </c:pt>
                <c:pt idx="384">
                  <c:v>45231</c:v>
                </c:pt>
                <c:pt idx="385">
                  <c:v>45261</c:v>
                </c:pt>
                <c:pt idx="386">
                  <c:v>45292</c:v>
                </c:pt>
                <c:pt idx="387">
                  <c:v>45323</c:v>
                </c:pt>
                <c:pt idx="388">
                  <c:v>45352</c:v>
                </c:pt>
                <c:pt idx="389">
                  <c:v>45383</c:v>
                </c:pt>
                <c:pt idx="390">
                  <c:v>45413</c:v>
                </c:pt>
                <c:pt idx="391">
                  <c:v>45444</c:v>
                </c:pt>
                <c:pt idx="392">
                  <c:v>45474</c:v>
                </c:pt>
                <c:pt idx="393">
                  <c:v>45505</c:v>
                </c:pt>
                <c:pt idx="394">
                  <c:v>45536</c:v>
                </c:pt>
                <c:pt idx="395">
                  <c:v>45566</c:v>
                </c:pt>
                <c:pt idx="396">
                  <c:v>45597</c:v>
                </c:pt>
                <c:pt idx="397">
                  <c:v>45627</c:v>
                </c:pt>
                <c:pt idx="398">
                  <c:v>45658</c:v>
                </c:pt>
                <c:pt idx="399">
                  <c:v>45689</c:v>
                </c:pt>
                <c:pt idx="400">
                  <c:v>45717</c:v>
                </c:pt>
                <c:pt idx="401">
                  <c:v>45748</c:v>
                </c:pt>
                <c:pt idx="402">
                  <c:v>45778</c:v>
                </c:pt>
                <c:pt idx="403">
                  <c:v>45809</c:v>
                </c:pt>
                <c:pt idx="404">
                  <c:v>45839</c:v>
                </c:pt>
                <c:pt idx="405">
                  <c:v>45870</c:v>
                </c:pt>
                <c:pt idx="406">
                  <c:v>45901</c:v>
                </c:pt>
                <c:pt idx="407">
                  <c:v>45931</c:v>
                </c:pt>
                <c:pt idx="408">
                  <c:v>45962</c:v>
                </c:pt>
                <c:pt idx="409">
                  <c:v>45992</c:v>
                </c:pt>
                <c:pt idx="410">
                  <c:v>46023</c:v>
                </c:pt>
                <c:pt idx="411">
                  <c:v>46054</c:v>
                </c:pt>
                <c:pt idx="412">
                  <c:v>46082</c:v>
                </c:pt>
                <c:pt idx="413">
                  <c:v>46113</c:v>
                </c:pt>
                <c:pt idx="414">
                  <c:v>46143</c:v>
                </c:pt>
                <c:pt idx="415">
                  <c:v>46174</c:v>
                </c:pt>
                <c:pt idx="416">
                  <c:v>46204</c:v>
                </c:pt>
                <c:pt idx="417">
                  <c:v>46235</c:v>
                </c:pt>
                <c:pt idx="418">
                  <c:v>46266</c:v>
                </c:pt>
                <c:pt idx="419">
                  <c:v>46296</c:v>
                </c:pt>
                <c:pt idx="420">
                  <c:v>46327</c:v>
                </c:pt>
                <c:pt idx="421">
                  <c:v>46357</c:v>
                </c:pt>
                <c:pt idx="422">
                  <c:v>46388</c:v>
                </c:pt>
                <c:pt idx="423">
                  <c:v>46419</c:v>
                </c:pt>
                <c:pt idx="424">
                  <c:v>46447</c:v>
                </c:pt>
                <c:pt idx="425">
                  <c:v>46478</c:v>
                </c:pt>
                <c:pt idx="426">
                  <c:v>46508</c:v>
                </c:pt>
                <c:pt idx="427">
                  <c:v>46539</c:v>
                </c:pt>
                <c:pt idx="428">
                  <c:v>46569</c:v>
                </c:pt>
                <c:pt idx="429">
                  <c:v>46600</c:v>
                </c:pt>
                <c:pt idx="430">
                  <c:v>46631</c:v>
                </c:pt>
                <c:pt idx="431">
                  <c:v>46661</c:v>
                </c:pt>
                <c:pt idx="432">
                  <c:v>46692</c:v>
                </c:pt>
                <c:pt idx="433">
                  <c:v>46722</c:v>
                </c:pt>
                <c:pt idx="434">
                  <c:v>46753</c:v>
                </c:pt>
                <c:pt idx="435">
                  <c:v>46784</c:v>
                </c:pt>
                <c:pt idx="436">
                  <c:v>46813</c:v>
                </c:pt>
                <c:pt idx="437">
                  <c:v>46844</c:v>
                </c:pt>
                <c:pt idx="438">
                  <c:v>46874</c:v>
                </c:pt>
                <c:pt idx="439">
                  <c:v>46905</c:v>
                </c:pt>
                <c:pt idx="440">
                  <c:v>46935</c:v>
                </c:pt>
                <c:pt idx="441">
                  <c:v>46966</c:v>
                </c:pt>
                <c:pt idx="442">
                  <c:v>46997</c:v>
                </c:pt>
                <c:pt idx="443">
                  <c:v>47027</c:v>
                </c:pt>
                <c:pt idx="444">
                  <c:v>47058</c:v>
                </c:pt>
                <c:pt idx="445">
                  <c:v>47088</c:v>
                </c:pt>
                <c:pt idx="446">
                  <c:v>47119</c:v>
                </c:pt>
                <c:pt idx="447">
                  <c:v>47150</c:v>
                </c:pt>
                <c:pt idx="448">
                  <c:v>47178</c:v>
                </c:pt>
                <c:pt idx="449">
                  <c:v>47209</c:v>
                </c:pt>
                <c:pt idx="450">
                  <c:v>47239</c:v>
                </c:pt>
                <c:pt idx="451">
                  <c:v>47270</c:v>
                </c:pt>
                <c:pt idx="452">
                  <c:v>47300</c:v>
                </c:pt>
                <c:pt idx="453">
                  <c:v>47331</c:v>
                </c:pt>
                <c:pt idx="454">
                  <c:v>47362</c:v>
                </c:pt>
                <c:pt idx="455">
                  <c:v>47392</c:v>
                </c:pt>
                <c:pt idx="456">
                  <c:v>47423</c:v>
                </c:pt>
                <c:pt idx="457">
                  <c:v>47453</c:v>
                </c:pt>
                <c:pt idx="458">
                  <c:v>47484</c:v>
                </c:pt>
                <c:pt idx="459">
                  <c:v>47515</c:v>
                </c:pt>
                <c:pt idx="460">
                  <c:v>47543</c:v>
                </c:pt>
                <c:pt idx="461">
                  <c:v>47574</c:v>
                </c:pt>
                <c:pt idx="462">
                  <c:v>47604</c:v>
                </c:pt>
                <c:pt idx="463">
                  <c:v>47635</c:v>
                </c:pt>
                <c:pt idx="464">
                  <c:v>47665</c:v>
                </c:pt>
                <c:pt idx="465">
                  <c:v>47696</c:v>
                </c:pt>
                <c:pt idx="466">
                  <c:v>47727</c:v>
                </c:pt>
                <c:pt idx="467">
                  <c:v>47757</c:v>
                </c:pt>
                <c:pt idx="468">
                  <c:v>47788</c:v>
                </c:pt>
              </c:numCache>
            </c:numRef>
          </c:cat>
          <c:val>
            <c:numRef>
              <c:f>Calculations!$U$24:$U$492</c:f>
              <c:numCache>
                <c:formatCode>General</c:formatCode>
                <c:ptCount val="469"/>
                <c:pt idx="0">
                  <c:v>3666.2125105810005</c:v>
                </c:pt>
                <c:pt idx="1">
                  <c:v>3807.3610038325824</c:v>
                </c:pt>
                <c:pt idx="2">
                  <c:v>4184.2615728181818</c:v>
                </c:pt>
                <c:pt idx="3">
                  <c:v>3927.1745116623606</c:v>
                </c:pt>
                <c:pt idx="4">
                  <c:v>3682.3719501112441</c:v>
                </c:pt>
                <c:pt idx="5">
                  <c:v>4026.9157673832951</c:v>
                </c:pt>
                <c:pt idx="6">
                  <c:v>4062.3941882855688</c:v>
                </c:pt>
                <c:pt idx="7">
                  <c:v>3563.5241551641247</c:v>
                </c:pt>
                <c:pt idx="8">
                  <c:v>3535.4425725555434</c:v>
                </c:pt>
                <c:pt idx="9">
                  <c:v>3841.7928105057204</c:v>
                </c:pt>
                <c:pt idx="10">
                  <c:v>3580.0260235488677</c:v>
                </c:pt>
                <c:pt idx="11">
                  <c:v>3294.1327394440873</c:v>
                </c:pt>
                <c:pt idx="12">
                  <c:v>3711.0296891699109</c:v>
                </c:pt>
                <c:pt idx="13">
                  <c:v>4018.3221358430192</c:v>
                </c:pt>
                <c:pt idx="14">
                  <c:v>3804.1104867851327</c:v>
                </c:pt>
                <c:pt idx="15">
                  <c:v>4010.2652205343088</c:v>
                </c:pt>
                <c:pt idx="16">
                  <c:v>4620.7260666364673</c:v>
                </c:pt>
                <c:pt idx="17">
                  <c:v>4635.1377925346687</c:v>
                </c:pt>
                <c:pt idx="18">
                  <c:v>4404.972187465808</c:v>
                </c:pt>
                <c:pt idx="19">
                  <c:v>4748.115483456043</c:v>
                </c:pt>
                <c:pt idx="20">
                  <c:v>4973.84692659339</c:v>
                </c:pt>
                <c:pt idx="21">
                  <c:v>4554.9376052435655</c:v>
                </c:pt>
                <c:pt idx="22">
                  <c:v>4436.9703416187967</c:v>
                </c:pt>
                <c:pt idx="23">
                  <c:v>4837.2627596656994</c:v>
                </c:pt>
                <c:pt idx="24">
                  <c:v>4792.4822482962936</c:v>
                </c:pt>
                <c:pt idx="25">
                  <c:v>4522.3495110492267</c:v>
                </c:pt>
                <c:pt idx="26">
                  <c:v>4931.3619210756497</c:v>
                </c:pt>
                <c:pt idx="27">
                  <c:v>5434.2639182209505</c:v>
                </c:pt>
                <c:pt idx="28">
                  <c:v>5315.7760371980739</c:v>
                </c:pt>
                <c:pt idx="29">
                  <c:v>5374.8232610688765</c:v>
                </c:pt>
                <c:pt idx="30">
                  <c:v>5928.5943054502695</c:v>
                </c:pt>
                <c:pt idx="31">
                  <c:v>5977.7232764015307</c:v>
                </c:pt>
                <c:pt idx="32">
                  <c:v>5550.6717762212411</c:v>
                </c:pt>
                <c:pt idx="33">
                  <c:v>5622.1993300176873</c:v>
                </c:pt>
                <c:pt idx="34">
                  <c:v>5805.4037884313402</c:v>
                </c:pt>
                <c:pt idx="35">
                  <c:v>5342.171228893053</c:v>
                </c:pt>
                <c:pt idx="36">
                  <c:v>5004.6799182422019</c:v>
                </c:pt>
                <c:pt idx="37">
                  <c:v>5332.1065647005826</c:v>
                </c:pt>
                <c:pt idx="38">
                  <c:v>5407.3427003761735</c:v>
                </c:pt>
                <c:pt idx="39">
                  <c:v>5088.5123302346456</c:v>
                </c:pt>
                <c:pt idx="40">
                  <c:v>5339.687813155454</c:v>
                </c:pt>
                <c:pt idx="41">
                  <c:v>5870.0746737748286</c:v>
                </c:pt>
                <c:pt idx="42">
                  <c:v>5750.3488797581913</c:v>
                </c:pt>
                <c:pt idx="43">
                  <c:v>5548.3645531498614</c:v>
                </c:pt>
                <c:pt idx="44">
                  <c:v>5888.6766006371008</c:v>
                </c:pt>
                <c:pt idx="45">
                  <c:v>5907.2632158062079</c:v>
                </c:pt>
                <c:pt idx="46">
                  <c:v>5316.8892224803803</c:v>
                </c:pt>
                <c:pt idx="47">
                  <c:v>5136.5351044136723</c:v>
                </c:pt>
                <c:pt idx="48">
                  <c:v>5328.5101455815866</c:v>
                </c:pt>
                <c:pt idx="49">
                  <c:v>4987.570835357993</c:v>
                </c:pt>
                <c:pt idx="50">
                  <c:v>4606.2632257781643</c:v>
                </c:pt>
                <c:pt idx="51">
                  <c:v>4966.0097277045243</c:v>
                </c:pt>
                <c:pt idx="52">
                  <c:v>5294.4933991189973</c:v>
                </c:pt>
                <c:pt idx="53">
                  <c:v>5097.6676073394283</c:v>
                </c:pt>
                <c:pt idx="54">
                  <c:v>5281.0211786376749</c:v>
                </c:pt>
                <c:pt idx="55">
                  <c:v>5888.2468156837185</c:v>
                </c:pt>
                <c:pt idx="56">
                  <c:v>5897.7634673522025</c:v>
                </c:pt>
                <c:pt idx="57">
                  <c:v>5588.2886258073086</c:v>
                </c:pt>
                <c:pt idx="58">
                  <c:v>5824.8449730828388</c:v>
                </c:pt>
                <c:pt idx="59">
                  <c:v>5987.2230244459233</c:v>
                </c:pt>
                <c:pt idx="60">
                  <c:v>5504.5670575312088</c:v>
                </c:pt>
                <c:pt idx="61">
                  <c:v>5307.4865803415214</c:v>
                </c:pt>
                <c:pt idx="62">
                  <c:v>5698.1314694306639</c:v>
                </c:pt>
                <c:pt idx="63">
                  <c:v>5718.0966571029712</c:v>
                </c:pt>
                <c:pt idx="64">
                  <c:v>5506.781657239686</c:v>
                </c:pt>
                <c:pt idx="65">
                  <c:v>5984.2038320826887</c:v>
                </c:pt>
                <c:pt idx="66">
                  <c:v>6614.0158360290443</c:v>
                </c:pt>
                <c:pt idx="67">
                  <c:v>6614.2996111722914</c:v>
                </c:pt>
                <c:pt idx="68">
                  <c:v>6732.0063930532051</c:v>
                </c:pt>
                <c:pt idx="69">
                  <c:v>7352.0326870519493</c:v>
                </c:pt>
                <c:pt idx="70">
                  <c:v>7495.1167376738213</c:v>
                </c:pt>
                <c:pt idx="71">
                  <c:v>7123.7353679546341</c:v>
                </c:pt>
                <c:pt idx="72">
                  <c:v>7239.144141189684</c:v>
                </c:pt>
                <c:pt idx="73">
                  <c:v>7534.198013808782</c:v>
                </c:pt>
                <c:pt idx="74">
                  <c:v>7212.8441149456712</c:v>
                </c:pt>
                <c:pt idx="75">
                  <c:v>6991.9336375479834</c:v>
                </c:pt>
                <c:pt idx="76">
                  <c:v>7465.6332009243333</c:v>
                </c:pt>
                <c:pt idx="77">
                  <c:v>7731.8045487889831</c:v>
                </c:pt>
                <c:pt idx="78">
                  <c:v>7559.8116531880332</c:v>
                </c:pt>
                <c:pt idx="79">
                  <c:v>7903.8142970306826</c:v>
                </c:pt>
                <c:pt idx="80">
                  <c:v>8540.8856301570395</c:v>
                </c:pt>
                <c:pt idx="81">
                  <c:v>8511.1622262356614</c:v>
                </c:pt>
                <c:pt idx="82">
                  <c:v>8327.1129376134177</c:v>
                </c:pt>
                <c:pt idx="83">
                  <c:v>8678.7642550767632</c:v>
                </c:pt>
                <c:pt idx="84">
                  <c:v>8752.1610403109371</c:v>
                </c:pt>
                <c:pt idx="85">
                  <c:v>8195.8370302668536</c:v>
                </c:pt>
                <c:pt idx="86">
                  <c:v>8018.3750592134529</c:v>
                </c:pt>
                <c:pt idx="87">
                  <c:v>8252.4757831939114</c:v>
                </c:pt>
                <c:pt idx="88">
                  <c:v>7963.504468870472</c:v>
                </c:pt>
                <c:pt idx="89">
                  <c:v>7561.8029824684982</c:v>
                </c:pt>
                <c:pt idx="90">
                  <c:v>7861.674998989929</c:v>
                </c:pt>
                <c:pt idx="91">
                  <c:v>8133.1530285332474</c:v>
                </c:pt>
                <c:pt idx="92">
                  <c:v>7815.5645553358336</c:v>
                </c:pt>
                <c:pt idx="93">
                  <c:v>7796.5123642491744</c:v>
                </c:pt>
                <c:pt idx="94">
                  <c:v>8207.6932504018114</c:v>
                </c:pt>
                <c:pt idx="95">
                  <c:v>8037.8180607074592</c:v>
                </c:pt>
                <c:pt idx="96">
                  <c:v>7506.869846572682</c:v>
                </c:pt>
                <c:pt idx="97">
                  <c:v>7523.5266553483189</c:v>
                </c:pt>
                <c:pt idx="98">
                  <c:v>7528.8288735506994</c:v>
                </c:pt>
                <c:pt idx="99">
                  <c:v>6887.6038629700797</c:v>
                </c:pt>
                <c:pt idx="100">
                  <c:v>6481.1875186950183</c:v>
                </c:pt>
                <c:pt idx="101">
                  <c:v>6668.8824927435307</c:v>
                </c:pt>
                <c:pt idx="102">
                  <c:v>6486.8896164347689</c:v>
                </c:pt>
                <c:pt idx="103">
                  <c:v>5991.9526388045997</c:v>
                </c:pt>
                <c:pt idx="104">
                  <c:v>6127.961841459567</c:v>
                </c:pt>
                <c:pt idx="105">
                  <c:v>6436.6222745801888</c:v>
                </c:pt>
                <c:pt idx="106">
                  <c:v>6106.0162221785395</c:v>
                </c:pt>
                <c:pt idx="107">
                  <c:v>5857.1367907201457</c:v>
                </c:pt>
                <c:pt idx="108">
                  <c:v>6161.9249463192373</c:v>
                </c:pt>
                <c:pt idx="109">
                  <c:v>6074.9363680700553</c:v>
                </c:pt>
                <c:pt idx="110">
                  <c:v>5485.9234779403341</c:v>
                </c:pt>
                <c:pt idx="111">
                  <c:v>5397.5160846090412</c:v>
                </c:pt>
                <c:pt idx="112">
                  <c:v>5558.4725169118783</c:v>
                </c:pt>
                <c:pt idx="113">
                  <c:v>5114.8795961536553</c:v>
                </c:pt>
                <c:pt idx="114">
                  <c:v>4707.6707377499824</c:v>
                </c:pt>
                <c:pt idx="115">
                  <c:v>4979.3713050776951</c:v>
                </c:pt>
                <c:pt idx="116">
                  <c:v>5059.7437801760689</c:v>
                </c:pt>
                <c:pt idx="117">
                  <c:v>4654.7633951852968</c:v>
                </c:pt>
                <c:pt idx="118">
                  <c:v>4733.8530843183935</c:v>
                </c:pt>
                <c:pt idx="119">
                  <c:v>5173.4337100213379</c:v>
                </c:pt>
                <c:pt idx="120">
                  <c:v>5011.0289823316089</c:v>
                </c:pt>
                <c:pt idx="121">
                  <c:v>4709.8441656197028</c:v>
                </c:pt>
                <c:pt idx="122">
                  <c:v>5015.441891700656</c:v>
                </c:pt>
                <c:pt idx="123">
                  <c:v>5149.80343175488</c:v>
                </c:pt>
                <c:pt idx="124">
                  <c:v>4672.5962113821142</c:v>
                </c:pt>
                <c:pt idx="125">
                  <c:v>4548.7579928655259</c:v>
                </c:pt>
                <c:pt idx="126">
                  <c:v>4860.4768395067522</c:v>
                </c:pt>
                <c:pt idx="127">
                  <c:v>4640.4691345467591</c:v>
                </c:pt>
                <c:pt idx="128">
                  <c:v>4219.7660239137131</c:v>
                </c:pt>
                <c:pt idx="129">
                  <c:v>4458.4861219363102</c:v>
                </c:pt>
                <c:pt idx="130">
                  <c:v>4698.4925936497302</c:v>
                </c:pt>
                <c:pt idx="131">
                  <c:v>4341.4754767007635</c:v>
                </c:pt>
                <c:pt idx="132">
                  <c:v>4271.0077592252237</c:v>
                </c:pt>
                <c:pt idx="133">
                  <c:v>4713.0873222410883</c:v>
                </c:pt>
                <c:pt idx="134">
                  <c:v>4665.4461956157002</c:v>
                </c:pt>
                <c:pt idx="135">
                  <c:v>4267.9311446436186</c:v>
                </c:pt>
                <c:pt idx="136">
                  <c:v>4439.2640301252095</c:v>
                </c:pt>
                <c:pt idx="137">
                  <c:v>4655.3973418215819</c:v>
                </c:pt>
                <c:pt idx="138">
                  <c:v>4196.6541991729482</c:v>
                </c:pt>
                <c:pt idx="139">
                  <c:v>3877.184622813862</c:v>
                </c:pt>
                <c:pt idx="140">
                  <c:v>4112.3186898048343</c:v>
                </c:pt>
                <c:pt idx="141">
                  <c:v>3952.133407587753</c:v>
                </c:pt>
                <c:pt idx="142">
                  <c:v>3392.1857323826894</c:v>
                </c:pt>
                <c:pt idx="143">
                  <c:v>3418.1863397349207</c:v>
                </c:pt>
                <c:pt idx="144">
                  <c:v>3670.9183872101794</c:v>
                </c:pt>
                <c:pt idx="145">
                  <c:v>3320.9666613822737</c:v>
                </c:pt>
                <c:pt idx="146">
                  <c:v>3053.6849779094864</c:v>
                </c:pt>
                <c:pt idx="147">
                  <c:v>3407.6658211173053</c:v>
                </c:pt>
                <c:pt idx="148">
                  <c:v>3451.2964626883404</c:v>
                </c:pt>
                <c:pt idx="149">
                  <c:v>2975.1322105751051</c:v>
                </c:pt>
                <c:pt idx="150">
                  <c:v>2955.3861628896502</c:v>
                </c:pt>
                <c:pt idx="151">
                  <c:v>3186.9882114195771</c:v>
                </c:pt>
                <c:pt idx="152">
                  <c:v>2765.3174933269847</c:v>
                </c:pt>
                <c:pt idx="153">
                  <c:v>2266.2674030812495</c:v>
                </c:pt>
                <c:pt idx="154">
                  <c:v>2400.0691451830594</c:v>
                </c:pt>
                <c:pt idx="155">
                  <c:v>2358.9247055253895</c:v>
                </c:pt>
                <c:pt idx="156">
                  <c:v>1808.1650169997581</c:v>
                </c:pt>
                <c:pt idx="157">
                  <c:v>1737.9682994280299</c:v>
                </c:pt>
                <c:pt idx="158">
                  <c:v>2123.503722545478</c:v>
                </c:pt>
                <c:pt idx="159">
                  <c:v>1992.186713847869</c:v>
                </c:pt>
                <c:pt idx="160">
                  <c:v>1734.1258798487463</c:v>
                </c:pt>
                <c:pt idx="161">
                  <c:v>2123.0146781086169</c:v>
                </c:pt>
                <c:pt idx="162">
                  <c:v>2402.9855467878401</c:v>
                </c:pt>
                <c:pt idx="163">
                  <c:v>2039.0510630878207</c:v>
                </c:pt>
                <c:pt idx="164">
                  <c:v>1951.1113826953008</c:v>
                </c:pt>
                <c:pt idx="165">
                  <c:v>2286.634992602188</c:v>
                </c:pt>
                <c:pt idx="166">
                  <c:v>2075.7881408326839</c:v>
                </c:pt>
                <c:pt idx="167">
                  <c:v>1594.8595965234967</c:v>
                </c:pt>
                <c:pt idx="168">
                  <c:v>1766.7790512116753</c:v>
                </c:pt>
                <c:pt idx="169">
                  <c:v>2021.3351630057439</c:v>
                </c:pt>
                <c:pt idx="170">
                  <c:v>1725.7160483326013</c:v>
                </c:pt>
                <c:pt idx="171">
                  <c:v>1741.842339481085</c:v>
                </c:pt>
                <c:pt idx="172">
                  <c:v>2367.9775641319129</c:v>
                </c:pt>
                <c:pt idx="173">
                  <c:v>2593.7056373710561</c:v>
                </c:pt>
                <c:pt idx="174">
                  <c:v>2458.9820963603397</c:v>
                </c:pt>
                <c:pt idx="175">
                  <c:v>2877.7147330617654</c:v>
                </c:pt>
                <c:pt idx="176">
                  <c:v>3366.6404352417303</c:v>
                </c:pt>
                <c:pt idx="177">
                  <c:v>3140.2623680071692</c:v>
                </c:pt>
                <c:pt idx="178">
                  <c:v>2963.0994631965555</c:v>
                </c:pt>
                <c:pt idx="179">
                  <c:v>3328.3646231077164</c:v>
                </c:pt>
                <c:pt idx="180">
                  <c:v>3325.3056837962067</c:v>
                </c:pt>
                <c:pt idx="181">
                  <c:v>2898.0177434198608</c:v>
                </c:pt>
                <c:pt idx="182">
                  <c:v>3065.1103901915708</c:v>
                </c:pt>
                <c:pt idx="183">
                  <c:v>3553.1630239442579</c:v>
                </c:pt>
                <c:pt idx="184">
                  <c:v>3496.2346560603519</c:v>
                </c:pt>
                <c:pt idx="185">
                  <c:v>3513.578137129573</c:v>
                </c:pt>
                <c:pt idx="186">
                  <c:v>4184.9697002270723</c:v>
                </c:pt>
                <c:pt idx="187">
                  <c:v>4585.4746885219847</c:v>
                </c:pt>
                <c:pt idx="188">
                  <c:v>4407.6453247319505</c:v>
                </c:pt>
                <c:pt idx="189">
                  <c:v>4607.6516810554904</c:v>
                </c:pt>
                <c:pt idx="190">
                  <c:v>5048.3720004696979</c:v>
                </c:pt>
                <c:pt idx="191">
                  <c:v>4802.8199288082733</c:v>
                </c:pt>
                <c:pt idx="192">
                  <c:v>4397.2237450705416</c:v>
                </c:pt>
                <c:pt idx="193">
                  <c:v>4614.2444997651328</c:v>
                </c:pt>
                <c:pt idx="194">
                  <c:v>4709.313291568059</c:v>
                </c:pt>
                <c:pt idx="195">
                  <c:v>4292.6615570402291</c:v>
                </c:pt>
                <c:pt idx="196">
                  <c:v>4344.2613340029011</c:v>
                </c:pt>
                <c:pt idx="197">
                  <c:v>4910.4613869805899</c:v>
                </c:pt>
                <c:pt idx="198">
                  <c:v>4990.8888523784581</c:v>
                </c:pt>
                <c:pt idx="199">
                  <c:v>4887.0036279838614</c:v>
                </c:pt>
                <c:pt idx="200">
                  <c:v>5396.2076515762146</c:v>
                </c:pt>
                <c:pt idx="201">
                  <c:v>5802.5182240444374</c:v>
                </c:pt>
                <c:pt idx="202">
                  <c:v>5502.2113949657205</c:v>
                </c:pt>
                <c:pt idx="203">
                  <c:v>5390.8420106227522</c:v>
                </c:pt>
                <c:pt idx="204">
                  <c:v>5702.7244294937518</c:v>
                </c:pt>
                <c:pt idx="205">
                  <c:v>5483.9158860422649</c:v>
                </c:pt>
                <c:pt idx="206">
                  <c:v>4953.9256342694116</c:v>
                </c:pt>
                <c:pt idx="207">
                  <c:v>5079.581410049931</c:v>
                </c:pt>
                <c:pt idx="208">
                  <c:v>5358.9962067722809</c:v>
                </c:pt>
                <c:pt idx="209">
                  <c:v>5102.3285511989689</c:v>
                </c:pt>
                <c:pt idx="210">
                  <c:v>5122.3825963868603</c:v>
                </c:pt>
                <c:pt idx="211">
                  <c:v>5775.6518939825828</c:v>
                </c:pt>
                <c:pt idx="212">
                  <c:v>6051.0304197123423</c:v>
                </c:pt>
                <c:pt idx="213">
                  <c:v>5903.7664173515313</c:v>
                </c:pt>
                <c:pt idx="214">
                  <c:v>6263.3999171641499</c:v>
                </c:pt>
                <c:pt idx="215">
                  <c:v>6720.2986277674927</c:v>
                </c:pt>
                <c:pt idx="216">
                  <c:v>6454.5988831909453</c:v>
                </c:pt>
                <c:pt idx="217">
                  <c:v>6193.7980352635332</c:v>
                </c:pt>
                <c:pt idx="218">
                  <c:v>6509.4516496128317</c:v>
                </c:pt>
                <c:pt idx="219">
                  <c:v>6524.5121965773096</c:v>
                </c:pt>
                <c:pt idx="220">
                  <c:v>6110.1931619312381</c:v>
                </c:pt>
                <c:pt idx="221">
                  <c:v>6285.4765316433623</c:v>
                </c:pt>
                <c:pt idx="222">
                  <c:v>6840.4454554256354</c:v>
                </c:pt>
                <c:pt idx="223">
                  <c:v>6863.1939103665363</c:v>
                </c:pt>
                <c:pt idx="224">
                  <c:v>6902.346927585425</c:v>
                </c:pt>
                <c:pt idx="225">
                  <c:v>7588.9275036069748</c:v>
                </c:pt>
                <c:pt idx="226">
                  <c:v>8034.8644039411474</c:v>
                </c:pt>
                <c:pt idx="227">
                  <c:v>7866.419508687226</c:v>
                </c:pt>
                <c:pt idx="228">
                  <c:v>8041.6233205711023</c:v>
                </c:pt>
                <c:pt idx="229">
                  <c:v>8510.2664197375216</c:v>
                </c:pt>
                <c:pt idx="230">
                  <c:v>8332.5879728442305</c:v>
                </c:pt>
                <c:pt idx="231">
                  <c:v>7971.0961089212706</c:v>
                </c:pt>
                <c:pt idx="232">
                  <c:v>8253.0278740637004</c:v>
                </c:pt>
                <c:pt idx="233">
                  <c:v>8471.8460215864834</c:v>
                </c:pt>
                <c:pt idx="234">
                  <c:v>8156.6287294577414</c:v>
                </c:pt>
                <c:pt idx="235">
                  <c:v>8251.4693345398045</c:v>
                </c:pt>
                <c:pt idx="236">
                  <c:v>8867.1450715071569</c:v>
                </c:pt>
                <c:pt idx="237">
                  <c:v>8989.780473975281</c:v>
                </c:pt>
                <c:pt idx="238">
                  <c:v>8851.221613130796</c:v>
                </c:pt>
                <c:pt idx="239">
                  <c:v>9295.37229650064</c:v>
                </c:pt>
                <c:pt idx="240">
                  <c:v>9677.0009915206665</c:v>
                </c:pt>
                <c:pt idx="241">
                  <c:v>9345.6827756240946</c:v>
                </c:pt>
                <c:pt idx="242">
                  <c:v>9172.4292042799225</c:v>
                </c:pt>
                <c:pt idx="243">
                  <c:v>9466.9182582063695</c:v>
                </c:pt>
                <c:pt idx="244">
                  <c:v>9273.6033272548539</c:v>
                </c:pt>
                <c:pt idx="245">
                  <c:v>8723.3569157348265</c:v>
                </c:pt>
                <c:pt idx="246">
                  <c:v>8790.6953000025351</c:v>
                </c:pt>
                <c:pt idx="247">
                  <c:v>9022.046464340965</c:v>
                </c:pt>
                <c:pt idx="248">
                  <c:v>8664.7586870075102</c:v>
                </c:pt>
                <c:pt idx="249">
                  <c:v>8483.2054022409648</c:v>
                </c:pt>
                <c:pt idx="250">
                  <c:v>8909.0464469245744</c:v>
                </c:pt>
                <c:pt idx="251">
                  <c:v>8963.8158052592553</c:v>
                </c:pt>
                <c:pt idx="252">
                  <c:v>8546.7106339984348</c:v>
                </c:pt>
                <c:pt idx="253">
                  <c:v>8619.3172555443161</c:v>
                </c:pt>
                <c:pt idx="254">
                  <c:v>8857.6686566431945</c:v>
                </c:pt>
                <c:pt idx="255">
                  <c:v>8407.2249568145853</c:v>
                </c:pt>
                <c:pt idx="256">
                  <c:v>7935.6929690915122</c:v>
                </c:pt>
                <c:pt idx="257">
                  <c:v>8062.7070219054576</c:v>
                </c:pt>
                <c:pt idx="258">
                  <c:v>7921.9488356869279</c:v>
                </c:pt>
                <c:pt idx="259">
                  <c:v>7290.6684328195661</c:v>
                </c:pt>
                <c:pt idx="260">
                  <c:v>7172.6190044468376</c:v>
                </c:pt>
                <c:pt idx="261">
                  <c:v>7428.0570601490717</c:v>
                </c:pt>
                <c:pt idx="262">
                  <c:v>7123.8895708013397</c:v>
                </c:pt>
                <c:pt idx="263">
                  <c:v>6763.6363315741264</c:v>
                </c:pt>
                <c:pt idx="264">
                  <c:v>7056.9558802385427</c:v>
                </c:pt>
                <c:pt idx="265">
                  <c:v>7183.797685471256</c:v>
                </c:pt>
                <c:pt idx="266">
                  <c:v>6720.9834495585219</c:v>
                </c:pt>
                <c:pt idx="267">
                  <c:v>6623.0256122328656</c:v>
                </c:pt>
                <c:pt idx="268">
                  <c:v>6913.4686930566668</c:v>
                </c:pt>
                <c:pt idx="269">
                  <c:v>6622.3938374113459</c:v>
                </c:pt>
                <c:pt idx="270">
                  <c:v>6120.1865458636257</c:v>
                </c:pt>
                <c:pt idx="271">
                  <c:v>6252.7208064289698</c:v>
                </c:pt>
                <c:pt idx="272">
                  <c:v>6345.3077281675287</c:v>
                </c:pt>
                <c:pt idx="273">
                  <c:v>5852.2899249242009</c:v>
                </c:pt>
                <c:pt idx="274">
                  <c:v>5693.5221311501073</c:v>
                </c:pt>
                <c:pt idx="275">
                  <c:v>6070.3037312733823</c:v>
                </c:pt>
                <c:pt idx="276">
                  <c:v>5991.0060949319022</c:v>
                </c:pt>
                <c:pt idx="277">
                  <c:v>5642.001556320738</c:v>
                </c:pt>
                <c:pt idx="278">
                  <c:v>5923.7570280927885</c:v>
                </c:pt>
                <c:pt idx="279">
                  <c:v>6266.6635029733916</c:v>
                </c:pt>
                <c:pt idx="280">
                  <c:v>5964.6672234975813</c:v>
                </c:pt>
                <c:pt idx="281">
                  <c:v>5836.1941003580314</c:v>
                </c:pt>
                <c:pt idx="282">
                  <c:v>6237.6181803050504</c:v>
                </c:pt>
                <c:pt idx="283">
                  <c:v>6193.7732425819095</c:v>
                </c:pt>
                <c:pt idx="284">
                  <c:v>5731.8480465778948</c:v>
                </c:pt>
                <c:pt idx="285">
                  <c:v>5826.9770589712962</c:v>
                </c:pt>
                <c:pt idx="286">
                  <c:v>6088.2589003915054</c:v>
                </c:pt>
                <c:pt idx="287">
                  <c:v>5725.9462499769925</c:v>
                </c:pt>
                <c:pt idx="288">
                  <c:v>5476.3725490215138</c:v>
                </c:pt>
                <c:pt idx="289">
                  <c:v>5865.3535077792521</c:v>
                </c:pt>
                <c:pt idx="290">
                  <c:v>5964.8969831391287</c:v>
                </c:pt>
                <c:pt idx="291">
                  <c:v>5617.7357125670378</c:v>
                </c:pt>
                <c:pt idx="292">
                  <c:v>5797.5481577926757</c:v>
                </c:pt>
                <c:pt idx="293">
                  <c:v>6243.6093488498746</c:v>
                </c:pt>
                <c:pt idx="294">
                  <c:v>6043.1999871263033</c:v>
                </c:pt>
                <c:pt idx="295">
                  <c:v>5774.4379824049292</c:v>
                </c:pt>
                <c:pt idx="296">
                  <c:v>6084.2805483375741</c:v>
                </c:pt>
                <c:pt idx="297">
                  <c:v>6117.6108545928273</c:v>
                </c:pt>
                <c:pt idx="298">
                  <c:v>5567.2676109697759</c:v>
                </c:pt>
                <c:pt idx="299">
                  <c:v>5433.9564704701452</c:v>
                </c:pt>
                <c:pt idx="300">
                  <c:v>5671.2703013455966</c:v>
                </c:pt>
                <c:pt idx="301">
                  <c:v>5350.3389915449934</c:v>
                </c:pt>
                <c:pt idx="302">
                  <c:v>4938.1410289127407</c:v>
                </c:pt>
                <c:pt idx="303">
                  <c:v>5218.2607597139377</c:v>
                </c:pt>
                <c:pt idx="304">
                  <c:v>5430.4969653447888</c:v>
                </c:pt>
                <c:pt idx="305">
                  <c:v>5082.2145231562508</c:v>
                </c:pt>
                <c:pt idx="306">
                  <c:v>5092.3005780230687</c:v>
                </c:pt>
                <c:pt idx="307">
                  <c:v>5534.0717807251913</c:v>
                </c:pt>
                <c:pt idx="308">
                  <c:v>5397.9238153717188</c:v>
                </c:pt>
                <c:pt idx="309">
                  <c:v>4957.0251183966648</c:v>
                </c:pt>
                <c:pt idx="310">
                  <c:v>5080.8100768508239</c:v>
                </c:pt>
                <c:pt idx="311">
                  <c:v>5150.279817635269</c:v>
                </c:pt>
                <c:pt idx="312">
                  <c:v>4572.6643948520441</c:v>
                </c:pt>
                <c:pt idx="313">
                  <c:v>4260.5658534123877</c:v>
                </c:pt>
                <c:pt idx="314">
                  <c:v>4519.083025238373</c:v>
                </c:pt>
                <c:pt idx="315">
                  <c:v>4387.4661507913206</c:v>
                </c:pt>
                <c:pt idx="316">
                  <c:v>3996.1026198451468</c:v>
                </c:pt>
                <c:pt idx="317">
                  <c:v>4277.88449316894</c:v>
                </c:pt>
                <c:pt idx="318">
                  <c:v>4719.2806776898315</c:v>
                </c:pt>
                <c:pt idx="319">
                  <c:v>4542.3084317126104</c:v>
                </c:pt>
                <c:pt idx="320">
                  <c:v>4495.8749888934271</c:v>
                </c:pt>
                <c:pt idx="321">
                  <c:v>4980.8951204737841</c:v>
                </c:pt>
                <c:pt idx="322">
                  <c:v>5020.854351007999</c:v>
                </c:pt>
                <c:pt idx="323">
                  <c:v>4561.4076989055193</c:v>
                </c:pt>
                <c:pt idx="324">
                  <c:v>4599.2452577811564</c:v>
                </c:pt>
                <c:pt idx="325">
                  <c:v>4832.9005762789375</c:v>
                </c:pt>
                <c:pt idx="326">
                  <c:v>4456.421126498587</c:v>
                </c:pt>
                <c:pt idx="327">
                  <c:v>4177.9508420809971</c:v>
                </c:pt>
                <c:pt idx="328">
                  <c:v>4605.8556290703373</c:v>
                </c:pt>
                <c:pt idx="329">
                  <c:v>4849.6034986680343</c:v>
                </c:pt>
                <c:pt idx="330">
                  <c:v>4673.3194761413761</c:v>
                </c:pt>
                <c:pt idx="331">
                  <c:v>5035.9691127199058</c:v>
                </c:pt>
                <c:pt idx="332">
                  <c:v>5728.5711985600683</c:v>
                </c:pt>
                <c:pt idx="333">
                  <c:v>5784.4867675492051</c:v>
                </c:pt>
                <c:pt idx="334">
                  <c:v>5700.3141687334037</c:v>
                </c:pt>
                <c:pt idx="335">
                  <c:v>6167.8383259539378</c:v>
                </c:pt>
                <c:pt idx="336">
                  <c:v>6373.8859213199785</c:v>
                </c:pt>
                <c:pt idx="337">
                  <c:v>5952.0822091721748</c:v>
                </c:pt>
                <c:pt idx="338">
                  <c:v>5909.0636821730986</c:v>
                </c:pt>
                <c:pt idx="339">
                  <c:v>6294.3443470868215</c:v>
                </c:pt>
                <c:pt idx="340">
                  <c:v>6177.7129142744734</c:v>
                </c:pt>
                <c:pt idx="341">
                  <c:v>5965.1771457052137</c:v>
                </c:pt>
                <c:pt idx="342">
                  <c:v>6482.7905447841495</c:v>
                </c:pt>
                <c:pt idx="343">
                  <c:v>7009.5068503397251</c:v>
                </c:pt>
                <c:pt idx="344">
                  <c:v>6969.0265819295228</c:v>
                </c:pt>
                <c:pt idx="345">
                  <c:v>7234.4005476508073</c:v>
                </c:pt>
                <c:pt idx="346">
                  <c:v>7936.7553774236803</c:v>
                </c:pt>
                <c:pt idx="347">
                  <c:v>8051.8992304073417</c:v>
                </c:pt>
                <c:pt idx="348">
                  <c:v>7778.544575518823</c:v>
                </c:pt>
                <c:pt idx="349">
                  <c:v>8027.2320825317593</c:v>
                </c:pt>
                <c:pt idx="350">
                  <c:v>8252.7148927313556</c:v>
                </c:pt>
                <c:pt idx="351">
                  <c:v>7820.3495340094296</c:v>
                </c:pt>
                <c:pt idx="352">
                  <c:v>7618.0809120604963</c:v>
                </c:pt>
                <c:pt idx="353">
                  <c:v>8029.7182320112079</c:v>
                </c:pt>
                <c:pt idx="354">
                  <c:v>8102.0136342616142</c:v>
                </c:pt>
                <c:pt idx="355">
                  <c:v>7880.9217748962055</c:v>
                </c:pt>
                <c:pt idx="356">
                  <c:v>8306.7507742051075</c:v>
                </c:pt>
                <c:pt idx="357">
                  <c:v>8918.4539255313121</c:v>
                </c:pt>
                <c:pt idx="358">
                  <c:v>8878.3924494391795</c:v>
                </c:pt>
                <c:pt idx="359">
                  <c:v>8881.2414680313777</c:v>
                </c:pt>
                <c:pt idx="360">
                  <c:v>9396.3573949779038</c:v>
                </c:pt>
                <c:pt idx="361">
                  <c:v>9477.3012135798053</c:v>
                </c:pt>
                <c:pt idx="362">
                  <c:v>9006.6086336486878</c:v>
                </c:pt>
                <c:pt idx="363">
                  <c:v>9002.1753267361364</c:v>
                </c:pt>
                <c:pt idx="364">
                  <c:v>9245.0119729137768</c:v>
                </c:pt>
                <c:pt idx="365">
                  <c:v>8896.8341900628784</c:v>
                </c:pt>
                <c:pt idx="366">
                  <c:v>8605.7811164129635</c:v>
                </c:pt>
                <c:pt idx="367">
                  <c:v>9031.99288755421</c:v>
                </c:pt>
                <c:pt idx="368">
                  <c:v>9308.1040928955044</c:v>
                </c:pt>
                <c:pt idx="369">
                  <c:v>9114.4398740220713</c:v>
                </c:pt>
                <c:pt idx="370">
                  <c:v>9397.9700337692648</c:v>
                </c:pt>
                <c:pt idx="371">
                  <c:v>10024.132613608981</c:v>
                </c:pt>
                <c:pt idx="372">
                  <c:v>10007.343500459099</c:v>
                </c:pt>
                <c:pt idx="373">
                  <c:v>9789.6046445755128</c:v>
                </c:pt>
                <c:pt idx="374">
                  <c:v>10126.444446649308</c:v>
                </c:pt>
                <c:pt idx="375">
                  <c:v>10261.917069743718</c:v>
                </c:pt>
                <c:pt idx="376">
                  <c:v>9768.2239538440645</c:v>
                </c:pt>
                <c:pt idx="377">
                  <c:v>9634.2879283187867</c:v>
                </c:pt>
                <c:pt idx="378">
                  <c:v>9979.1935574626405</c:v>
                </c:pt>
                <c:pt idx="379">
                  <c:v>9849.6723853680669</c:v>
                </c:pt>
                <c:pt idx="380">
                  <c:v>9567.5723076516388</c:v>
                </c:pt>
                <c:pt idx="381">
                  <c:v>9988.0249673265389</c:v>
                </c:pt>
                <c:pt idx="382">
                  <c:v>10439.815472448427</c:v>
                </c:pt>
                <c:pt idx="383">
                  <c:v>10286.55176942013</c:v>
                </c:pt>
                <c:pt idx="384">
                  <c:v>10379.424968318335</c:v>
                </c:pt>
                <c:pt idx="385">
                  <c:v>10937.486136107231</c:v>
                </c:pt>
                <c:pt idx="386">
                  <c:v>10952.976874730643</c:v>
                </c:pt>
                <c:pt idx="387">
                  <c:v>10561.908493014364</c:v>
                </c:pt>
                <c:pt idx="388">
                  <c:v>10708.349761748374</c:v>
                </c:pt>
                <c:pt idx="389">
                  <c:v>10907.476595883192</c:v>
                </c:pt>
                <c:pt idx="390">
                  <c:v>10460.152976010813</c:v>
                </c:pt>
                <c:pt idx="391">
                  <c:v>10195.285216607876</c:v>
                </c:pt>
                <c:pt idx="392">
                  <c:v>10548.883940668253</c:v>
                </c:pt>
                <c:pt idx="393">
                  <c:v>10567.858388752713</c:v>
                </c:pt>
                <c:pt idx="394">
                  <c:v>10215.21067399172</c:v>
                </c:pt>
                <c:pt idx="395">
                  <c:v>10449.143839928127</c:v>
                </c:pt>
                <c:pt idx="396">
                  <c:v>10889.908167949299</c:v>
                </c:pt>
                <c:pt idx="397">
                  <c:v>10674.501250563962</c:v>
                </c:pt>
                <c:pt idx="398">
                  <c:v>10464.217884198719</c:v>
                </c:pt>
                <c:pt idx="399">
                  <c:v>10808.071417982972</c:v>
                </c:pt>
                <c:pt idx="400">
                  <c:v>10794.58460654291</c:v>
                </c:pt>
                <c:pt idx="401">
                  <c:v>10228.617349225216</c:v>
                </c:pt>
                <c:pt idx="402">
                  <c:v>10117.338426876266</c:v>
                </c:pt>
                <c:pt idx="403">
                  <c:v>10295.52013082651</c:v>
                </c:pt>
                <c:pt idx="404">
                  <c:v>9871.0702632034117</c:v>
                </c:pt>
                <c:pt idx="405">
                  <c:v>9412.1893207978137</c:v>
                </c:pt>
                <c:pt idx="406">
                  <c:v>9625.084451971321</c:v>
                </c:pt>
                <c:pt idx="407">
                  <c:v>9683.4228226995056</c:v>
                </c:pt>
                <c:pt idx="408">
                  <c:v>9209.4600687473467</c:v>
                </c:pt>
                <c:pt idx="409">
                  <c:v>9161.1918998548572</c:v>
                </c:pt>
                <c:pt idx="410">
                  <c:v>9505.0885619886722</c:v>
                </c:pt>
                <c:pt idx="411">
                  <c:v>9258.7284527355587</c:v>
                </c:pt>
                <c:pt idx="412">
                  <c:v>8809.5028626528947</c:v>
                </c:pt>
                <c:pt idx="413">
                  <c:v>8960.5233381322632</c:v>
                </c:pt>
                <c:pt idx="414">
                  <c:v>8994.6807128897326</c:v>
                </c:pt>
                <c:pt idx="415">
                  <c:v>8397.3823812867413</c:v>
                </c:pt>
                <c:pt idx="416">
                  <c:v>8108.4678080872463</c:v>
                </c:pt>
                <c:pt idx="417">
                  <c:v>8299.4449781606218</c:v>
                </c:pt>
                <c:pt idx="418">
                  <c:v>7996.6293531148931</c:v>
                </c:pt>
                <c:pt idx="419">
                  <c:v>7447.1759822021095</c:v>
                </c:pt>
                <c:pt idx="420">
                  <c:v>7553.0905220690438</c:v>
                </c:pt>
                <c:pt idx="421">
                  <c:v>7725.4221081036121</c:v>
                </c:pt>
                <c:pt idx="422">
                  <c:v>7298.3309336712255</c:v>
                </c:pt>
                <c:pt idx="423">
                  <c:v>7114.6978506615615</c:v>
                </c:pt>
                <c:pt idx="424">
                  <c:v>7485.9137796525301</c:v>
                </c:pt>
                <c:pt idx="425">
                  <c:v>7418.3195892479998</c:v>
                </c:pt>
                <c:pt idx="426">
                  <c:v>6964.7357565589036</c:v>
                </c:pt>
                <c:pt idx="427">
                  <c:v>7071.6080409784636</c:v>
                </c:pt>
                <c:pt idx="428">
                  <c:v>7292.9065162743273</c:v>
                </c:pt>
                <c:pt idx="429">
                  <c:v>6852.4051396105297</c:v>
                </c:pt>
                <c:pt idx="430">
                  <c:v>6510.7014796814228</c:v>
                </c:pt>
                <c:pt idx="431">
                  <c:v>6762.6356339678086</c:v>
                </c:pt>
                <c:pt idx="432">
                  <c:v>6681.323670720627</c:v>
                </c:pt>
                <c:pt idx="433">
                  <c:v>6173.407499077538</c:v>
                </c:pt>
                <c:pt idx="434">
                  <c:v>6234.7904231315997</c:v>
                </c:pt>
                <c:pt idx="435">
                  <c:v>6587.1669889592349</c:v>
                </c:pt>
                <c:pt idx="436">
                  <c:v>6353.0152734836884</c:v>
                </c:pt>
                <c:pt idx="437">
                  <c:v>6148.550922125266</c:v>
                </c:pt>
                <c:pt idx="438">
                  <c:v>6579.9589758136053</c:v>
                </c:pt>
                <c:pt idx="439">
                  <c:v>6750.4712519783507</c:v>
                </c:pt>
                <c:pt idx="440">
                  <c:v>6363.1187757838698</c:v>
                </c:pt>
                <c:pt idx="441">
                  <c:v>6389.9363435142313</c:v>
                </c:pt>
                <c:pt idx="442">
                  <c:v>6713.3915664290816</c:v>
                </c:pt>
                <c:pt idx="443">
                  <c:v>6398.7523700903193</c:v>
                </c:pt>
                <c:pt idx="444">
                  <c:v>5947.8436175908428</c:v>
                </c:pt>
                <c:pt idx="445">
                  <c:v>6131.7802900315255</c:v>
                </c:pt>
                <c:pt idx="446">
                  <c:v>6192.6935780425547</c:v>
                </c:pt>
                <c:pt idx="447">
                  <c:v>5712.7282601705137</c:v>
                </c:pt>
                <c:pt idx="448">
                  <c:v>5659.5901737436689</c:v>
                </c:pt>
                <c:pt idx="449">
                  <c:v>6092.3455320585481</c:v>
                </c:pt>
                <c:pt idx="450">
                  <c:v>6017.8161185478848</c:v>
                </c:pt>
                <c:pt idx="451">
                  <c:v>5740.5433807647514</c:v>
                </c:pt>
                <c:pt idx="452">
                  <c:v>6080.7313645601516</c:v>
                </c:pt>
                <c:pt idx="453">
                  <c:v>6345.1377536524105</c:v>
                </c:pt>
                <c:pt idx="454">
                  <c:v>5927.3950424106442</c:v>
                </c:pt>
                <c:pt idx="455">
                  <c:v>5717.5257773929779</c:v>
                </c:pt>
                <c:pt idx="456">
                  <c:v>5954.2874416548166</c:v>
                </c:pt>
                <c:pt idx="457">
                  <c:v>5671.496064769678</c:v>
                </c:pt>
                <c:pt idx="458">
                  <c:v>5062.3506394329715</c:v>
                </c:pt>
                <c:pt idx="459">
                  <c:v>5086.3215775819017</c:v>
                </c:pt>
                <c:pt idx="460">
                  <c:v>5245.2282475895763</c:v>
                </c:pt>
                <c:pt idx="461">
                  <c:v>4840.2584605696484</c:v>
                </c:pt>
                <c:pt idx="462">
                  <c:v>4682.8537263057478</c:v>
                </c:pt>
                <c:pt idx="463">
                  <c:v>5150.6964878148128</c:v>
                </c:pt>
                <c:pt idx="464">
                  <c:v>5246.156466604848</c:v>
                </c:pt>
                <c:pt idx="465">
                  <c:v>4921.2482960727184</c:v>
                </c:pt>
                <c:pt idx="466">
                  <c:v>5113.1460793401957</c:v>
                </c:pt>
                <c:pt idx="467">
                  <c:v>5424.0585011861049</c:v>
                </c:pt>
                <c:pt idx="468">
                  <c:v>5023.2297007225734</c:v>
                </c:pt>
              </c:numCache>
            </c:numRef>
          </c:val>
          <c:smooth val="0"/>
        </c:ser>
        <c:dLbls>
          <c:showLegendKey val="0"/>
          <c:showVal val="0"/>
          <c:showCatName val="0"/>
          <c:showSerName val="0"/>
          <c:showPercent val="0"/>
          <c:showBubbleSize val="0"/>
        </c:dLbls>
        <c:smooth val="0"/>
        <c:axId val="387166576"/>
        <c:axId val="387165008"/>
      </c:lineChart>
      <c:dateAx>
        <c:axId val="387166576"/>
        <c:scaling>
          <c:orientation val="minMax"/>
        </c:scaling>
        <c:delete val="1"/>
        <c:axPos val="b"/>
        <c:numFmt formatCode="m/d/yyyy" sourceLinked="1"/>
        <c:majorTickMark val="out"/>
        <c:minorTickMark val="none"/>
        <c:tickLblPos val="none"/>
        <c:crossAx val="387165008"/>
        <c:crosses val="autoZero"/>
        <c:auto val="1"/>
        <c:lblOffset val="100"/>
        <c:baseTimeUnit val="months"/>
      </c:dateAx>
      <c:valAx>
        <c:axId val="387165008"/>
        <c:scaling>
          <c:orientation val="minMax"/>
        </c:scaling>
        <c:delete val="1"/>
        <c:axPos val="l"/>
        <c:majorGridlines>
          <c:spPr>
            <a:ln w="3175">
              <a:solidFill>
                <a:srgbClr val="969696"/>
              </a:solidFill>
              <a:prstDash val="solid"/>
            </a:ln>
          </c:spPr>
        </c:majorGridlines>
        <c:numFmt formatCode="0" sourceLinked="1"/>
        <c:majorTickMark val="out"/>
        <c:minorTickMark val="none"/>
        <c:tickLblPos val="none"/>
        <c:crossAx val="387166576"/>
        <c:crosses val="autoZero"/>
        <c:crossBetween val="between"/>
      </c:valAx>
      <c:spPr>
        <a:solidFill>
          <a:srgbClr val="C0C0C0"/>
        </a:soli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945054945054944E-2"/>
          <c:y val="2.9250483148925914E-2"/>
          <c:w val="0.92107892107892109"/>
          <c:h val="0.85009216651565933"/>
        </c:manualLayout>
      </c:layout>
      <c:lineChart>
        <c:grouping val="standard"/>
        <c:varyColors val="0"/>
        <c:ser>
          <c:idx val="0"/>
          <c:order val="0"/>
          <c:spPr>
            <a:ln w="25400">
              <a:solidFill>
                <a:srgbClr val="000080"/>
              </a:solidFill>
              <a:prstDash val="solid"/>
            </a:ln>
          </c:spPr>
          <c:marker>
            <c:symbol val="none"/>
          </c:marker>
          <c:cat>
            <c:numRef>
              <c:f>Calculations!$B$204:$B$324</c:f>
              <c:numCache>
                <c:formatCode>m/d/yyyy</c:formatCode>
                <c:ptCount val="121"/>
                <c:pt idx="0">
                  <c:v>39022</c:v>
                </c:pt>
                <c:pt idx="1">
                  <c:v>39052</c:v>
                </c:pt>
                <c:pt idx="2">
                  <c:v>39083</c:v>
                </c:pt>
                <c:pt idx="3">
                  <c:v>39114</c:v>
                </c:pt>
                <c:pt idx="4">
                  <c:v>39142</c:v>
                </c:pt>
                <c:pt idx="5">
                  <c:v>39173</c:v>
                </c:pt>
                <c:pt idx="6">
                  <c:v>39203</c:v>
                </c:pt>
                <c:pt idx="7">
                  <c:v>39234</c:v>
                </c:pt>
                <c:pt idx="8">
                  <c:v>39264</c:v>
                </c:pt>
                <c:pt idx="9">
                  <c:v>39295</c:v>
                </c:pt>
                <c:pt idx="10">
                  <c:v>39326</c:v>
                </c:pt>
                <c:pt idx="11">
                  <c:v>39356</c:v>
                </c:pt>
                <c:pt idx="12">
                  <c:v>39387</c:v>
                </c:pt>
                <c:pt idx="13">
                  <c:v>39417</c:v>
                </c:pt>
                <c:pt idx="14">
                  <c:v>39448</c:v>
                </c:pt>
                <c:pt idx="15">
                  <c:v>39479</c:v>
                </c:pt>
                <c:pt idx="16">
                  <c:v>39508</c:v>
                </c:pt>
                <c:pt idx="17">
                  <c:v>39539</c:v>
                </c:pt>
                <c:pt idx="18">
                  <c:v>39569</c:v>
                </c:pt>
                <c:pt idx="19">
                  <c:v>39600</c:v>
                </c:pt>
                <c:pt idx="20">
                  <c:v>39630</c:v>
                </c:pt>
                <c:pt idx="21">
                  <c:v>39661</c:v>
                </c:pt>
                <c:pt idx="22">
                  <c:v>39692</c:v>
                </c:pt>
                <c:pt idx="23">
                  <c:v>39722</c:v>
                </c:pt>
                <c:pt idx="24">
                  <c:v>39753</c:v>
                </c:pt>
                <c:pt idx="25">
                  <c:v>39783</c:v>
                </c:pt>
                <c:pt idx="26">
                  <c:v>39814</c:v>
                </c:pt>
                <c:pt idx="27">
                  <c:v>39845</c:v>
                </c:pt>
                <c:pt idx="28">
                  <c:v>39873</c:v>
                </c:pt>
                <c:pt idx="29">
                  <c:v>39904</c:v>
                </c:pt>
                <c:pt idx="30">
                  <c:v>39934</c:v>
                </c:pt>
                <c:pt idx="31">
                  <c:v>39965</c:v>
                </c:pt>
                <c:pt idx="32">
                  <c:v>39995</c:v>
                </c:pt>
                <c:pt idx="33">
                  <c:v>40026</c:v>
                </c:pt>
                <c:pt idx="34">
                  <c:v>40057</c:v>
                </c:pt>
                <c:pt idx="35">
                  <c:v>40087</c:v>
                </c:pt>
                <c:pt idx="36">
                  <c:v>40118</c:v>
                </c:pt>
                <c:pt idx="37">
                  <c:v>40148</c:v>
                </c:pt>
                <c:pt idx="38">
                  <c:v>40179</c:v>
                </c:pt>
                <c:pt idx="39">
                  <c:v>40210</c:v>
                </c:pt>
                <c:pt idx="40">
                  <c:v>40238</c:v>
                </c:pt>
                <c:pt idx="41">
                  <c:v>40269</c:v>
                </c:pt>
                <c:pt idx="42">
                  <c:v>40299</c:v>
                </c:pt>
                <c:pt idx="43">
                  <c:v>40330</c:v>
                </c:pt>
                <c:pt idx="44">
                  <c:v>40360</c:v>
                </c:pt>
                <c:pt idx="45">
                  <c:v>40391</c:v>
                </c:pt>
                <c:pt idx="46">
                  <c:v>40422</c:v>
                </c:pt>
                <c:pt idx="47">
                  <c:v>40452</c:v>
                </c:pt>
                <c:pt idx="48">
                  <c:v>40483</c:v>
                </c:pt>
                <c:pt idx="49">
                  <c:v>40513</c:v>
                </c:pt>
                <c:pt idx="50">
                  <c:v>40544</c:v>
                </c:pt>
                <c:pt idx="51">
                  <c:v>40575</c:v>
                </c:pt>
                <c:pt idx="52">
                  <c:v>40603</c:v>
                </c:pt>
                <c:pt idx="53">
                  <c:v>40634</c:v>
                </c:pt>
                <c:pt idx="54">
                  <c:v>40664</c:v>
                </c:pt>
                <c:pt idx="55">
                  <c:v>40695</c:v>
                </c:pt>
                <c:pt idx="56">
                  <c:v>40725</c:v>
                </c:pt>
                <c:pt idx="57">
                  <c:v>40756</c:v>
                </c:pt>
                <c:pt idx="58">
                  <c:v>40787</c:v>
                </c:pt>
                <c:pt idx="59">
                  <c:v>40817</c:v>
                </c:pt>
                <c:pt idx="60">
                  <c:v>40848</c:v>
                </c:pt>
                <c:pt idx="61">
                  <c:v>40878</c:v>
                </c:pt>
                <c:pt idx="62">
                  <c:v>40909</c:v>
                </c:pt>
                <c:pt idx="63">
                  <c:v>40940</c:v>
                </c:pt>
                <c:pt idx="64">
                  <c:v>40969</c:v>
                </c:pt>
                <c:pt idx="65">
                  <c:v>41000</c:v>
                </c:pt>
                <c:pt idx="66">
                  <c:v>41030</c:v>
                </c:pt>
                <c:pt idx="67">
                  <c:v>41061</c:v>
                </c:pt>
                <c:pt idx="68">
                  <c:v>41091</c:v>
                </c:pt>
                <c:pt idx="69">
                  <c:v>41122</c:v>
                </c:pt>
                <c:pt idx="70">
                  <c:v>41153</c:v>
                </c:pt>
                <c:pt idx="71">
                  <c:v>41183</c:v>
                </c:pt>
                <c:pt idx="72">
                  <c:v>41214</c:v>
                </c:pt>
                <c:pt idx="73">
                  <c:v>41244</c:v>
                </c:pt>
                <c:pt idx="74">
                  <c:v>41275</c:v>
                </c:pt>
                <c:pt idx="75">
                  <c:v>41306</c:v>
                </c:pt>
                <c:pt idx="76">
                  <c:v>41334</c:v>
                </c:pt>
                <c:pt idx="77">
                  <c:v>41365</c:v>
                </c:pt>
                <c:pt idx="78">
                  <c:v>41395</c:v>
                </c:pt>
                <c:pt idx="79">
                  <c:v>41426</c:v>
                </c:pt>
                <c:pt idx="80">
                  <c:v>41456</c:v>
                </c:pt>
                <c:pt idx="81">
                  <c:v>41487</c:v>
                </c:pt>
                <c:pt idx="82">
                  <c:v>41518</c:v>
                </c:pt>
                <c:pt idx="83">
                  <c:v>41548</c:v>
                </c:pt>
                <c:pt idx="84">
                  <c:v>41579</c:v>
                </c:pt>
                <c:pt idx="85">
                  <c:v>41609</c:v>
                </c:pt>
                <c:pt idx="86">
                  <c:v>41640</c:v>
                </c:pt>
                <c:pt idx="87">
                  <c:v>41671</c:v>
                </c:pt>
                <c:pt idx="88">
                  <c:v>41699</c:v>
                </c:pt>
                <c:pt idx="89">
                  <c:v>41730</c:v>
                </c:pt>
                <c:pt idx="90">
                  <c:v>41760</c:v>
                </c:pt>
                <c:pt idx="91">
                  <c:v>41791</c:v>
                </c:pt>
                <c:pt idx="92">
                  <c:v>41821</c:v>
                </c:pt>
                <c:pt idx="93">
                  <c:v>41852</c:v>
                </c:pt>
                <c:pt idx="94">
                  <c:v>41883</c:v>
                </c:pt>
                <c:pt idx="95">
                  <c:v>41913</c:v>
                </c:pt>
                <c:pt idx="96">
                  <c:v>41944</c:v>
                </c:pt>
                <c:pt idx="97">
                  <c:v>41974</c:v>
                </c:pt>
                <c:pt idx="98">
                  <c:v>42005</c:v>
                </c:pt>
                <c:pt idx="99">
                  <c:v>42036</c:v>
                </c:pt>
                <c:pt idx="100">
                  <c:v>42064</c:v>
                </c:pt>
                <c:pt idx="101">
                  <c:v>42095</c:v>
                </c:pt>
                <c:pt idx="102">
                  <c:v>42125</c:v>
                </c:pt>
                <c:pt idx="103">
                  <c:v>42156</c:v>
                </c:pt>
                <c:pt idx="104">
                  <c:v>42186</c:v>
                </c:pt>
                <c:pt idx="105">
                  <c:v>42217</c:v>
                </c:pt>
                <c:pt idx="106">
                  <c:v>42248</c:v>
                </c:pt>
                <c:pt idx="107">
                  <c:v>42278</c:v>
                </c:pt>
                <c:pt idx="108">
                  <c:v>42309</c:v>
                </c:pt>
                <c:pt idx="109">
                  <c:v>42339</c:v>
                </c:pt>
                <c:pt idx="110">
                  <c:v>42370</c:v>
                </c:pt>
                <c:pt idx="111">
                  <c:v>42401</c:v>
                </c:pt>
                <c:pt idx="112">
                  <c:v>42430</c:v>
                </c:pt>
                <c:pt idx="113">
                  <c:v>42461</c:v>
                </c:pt>
                <c:pt idx="114">
                  <c:v>42491</c:v>
                </c:pt>
                <c:pt idx="115">
                  <c:v>42522</c:v>
                </c:pt>
                <c:pt idx="116">
                  <c:v>42552</c:v>
                </c:pt>
                <c:pt idx="117">
                  <c:v>42583</c:v>
                </c:pt>
                <c:pt idx="118">
                  <c:v>42614</c:v>
                </c:pt>
                <c:pt idx="119">
                  <c:v>42644</c:v>
                </c:pt>
                <c:pt idx="120">
                  <c:v>42675</c:v>
                </c:pt>
              </c:numCache>
            </c:numRef>
          </c:cat>
          <c:val>
            <c:numRef>
              <c:f>Calculations!$R$204:$R$324</c:f>
              <c:numCache>
                <c:formatCode>0</c:formatCode>
                <c:ptCount val="121"/>
                <c:pt idx="0">
                  <c:v>3716.75</c:v>
                </c:pt>
                <c:pt idx="1">
                  <c:v>3723</c:v>
                </c:pt>
                <c:pt idx="2">
                  <c:v>3720.75</c:v>
                </c:pt>
                <c:pt idx="3">
                  <c:v>3898.75</c:v>
                </c:pt>
                <c:pt idx="4">
                  <c:v>3804.95</c:v>
                </c:pt>
                <c:pt idx="5">
                  <c:v>3923.35</c:v>
                </c:pt>
                <c:pt idx="6">
                  <c:v>3828.1</c:v>
                </c:pt>
                <c:pt idx="7">
                  <c:v>3752.7</c:v>
                </c:pt>
                <c:pt idx="8">
                  <c:v>3812.1499999999996</c:v>
                </c:pt>
                <c:pt idx="9">
                  <c:v>3819.45</c:v>
                </c:pt>
                <c:pt idx="10">
                  <c:v>4079.9</c:v>
                </c:pt>
                <c:pt idx="11">
                  <c:v>4308.75</c:v>
                </c:pt>
                <c:pt idx="12">
                  <c:v>4575.45</c:v>
                </c:pt>
                <c:pt idx="13">
                  <c:v>4562.2000000000007</c:v>
                </c:pt>
                <c:pt idx="14">
                  <c:v>5030.7</c:v>
                </c:pt>
                <c:pt idx="15">
                  <c:v>5197.1500000000005</c:v>
                </c:pt>
                <c:pt idx="16">
                  <c:v>5413.5</c:v>
                </c:pt>
                <c:pt idx="17">
                  <c:v>5053.3999999999996</c:v>
                </c:pt>
                <c:pt idx="18">
                  <c:v>4906.7</c:v>
                </c:pt>
                <c:pt idx="19">
                  <c:v>5073.1499999999996</c:v>
                </c:pt>
                <c:pt idx="20">
                  <c:v>4991</c:v>
                </c:pt>
                <c:pt idx="21">
                  <c:v>4546.6000000000004</c:v>
                </c:pt>
                <c:pt idx="22">
                  <c:v>4846.75</c:v>
                </c:pt>
                <c:pt idx="23">
                  <c:v>4026.45</c:v>
                </c:pt>
                <c:pt idx="24">
                  <c:v>4573.3999999999996</c:v>
                </c:pt>
                <c:pt idx="25">
                  <c:v>4935.8499999999995</c:v>
                </c:pt>
                <c:pt idx="26">
                  <c:v>5195.2</c:v>
                </c:pt>
                <c:pt idx="27">
                  <c:v>5355</c:v>
                </c:pt>
                <c:pt idx="28">
                  <c:v>5036.3999999999996</c:v>
                </c:pt>
                <c:pt idx="29">
                  <c:v>4941.8</c:v>
                </c:pt>
                <c:pt idx="30">
                  <c:v>5443.3</c:v>
                </c:pt>
                <c:pt idx="31">
                  <c:v>5167.7999999999993</c:v>
                </c:pt>
                <c:pt idx="32">
                  <c:v>5202.05</c:v>
                </c:pt>
                <c:pt idx="33">
                  <c:v>5283.9</c:v>
                </c:pt>
                <c:pt idx="34">
                  <c:v>5612</c:v>
                </c:pt>
                <c:pt idx="35">
                  <c:v>5740.8</c:v>
                </c:pt>
                <c:pt idx="36">
                  <c:v>6484.25</c:v>
                </c:pt>
                <c:pt idx="37">
                  <c:v>6008.4500000000007</c:v>
                </c:pt>
                <c:pt idx="38">
                  <c:v>5937.1500000000005</c:v>
                </c:pt>
                <c:pt idx="39">
                  <c:v>6100.9000000000005</c:v>
                </c:pt>
                <c:pt idx="40">
                  <c:v>6118.5</c:v>
                </c:pt>
                <c:pt idx="41">
                  <c:v>6456.4</c:v>
                </c:pt>
                <c:pt idx="42">
                  <c:v>6605.05</c:v>
                </c:pt>
                <c:pt idx="43">
                  <c:v>6758.9</c:v>
                </c:pt>
                <c:pt idx="44">
                  <c:v>6400.2999999999993</c:v>
                </c:pt>
                <c:pt idx="45">
                  <c:v>6749.2999999999993</c:v>
                </c:pt>
                <c:pt idx="46">
                  <c:v>7065.25</c:v>
                </c:pt>
                <c:pt idx="47">
                  <c:v>7346.5</c:v>
                </c:pt>
                <c:pt idx="48">
                  <c:v>7547</c:v>
                </c:pt>
                <c:pt idx="49">
                  <c:v>7652.95</c:v>
                </c:pt>
                <c:pt idx="50">
                  <c:v>7192.35</c:v>
                </c:pt>
                <c:pt idx="51">
                  <c:v>7605.2999999999993</c:v>
                </c:pt>
                <c:pt idx="52">
                  <c:v>7684.25</c:v>
                </c:pt>
                <c:pt idx="53">
                  <c:v>8145.85</c:v>
                </c:pt>
                <c:pt idx="54">
                  <c:v>8094.25</c:v>
                </c:pt>
                <c:pt idx="55">
                  <c:v>7949.95</c:v>
                </c:pt>
                <c:pt idx="56">
                  <c:v>8519.2999999999993</c:v>
                </c:pt>
                <c:pt idx="57">
                  <c:v>9608.65</c:v>
                </c:pt>
                <c:pt idx="58">
                  <c:v>8521.2000000000007</c:v>
                </c:pt>
                <c:pt idx="59">
                  <c:v>9074.9500000000007</c:v>
                </c:pt>
                <c:pt idx="60">
                  <c:v>9210.15</c:v>
                </c:pt>
                <c:pt idx="61">
                  <c:v>8091.35</c:v>
                </c:pt>
                <c:pt idx="62">
                  <c:v>9182.15</c:v>
                </c:pt>
                <c:pt idx="63">
                  <c:v>9274.7999999999993</c:v>
                </c:pt>
                <c:pt idx="64">
                  <c:v>8645</c:v>
                </c:pt>
                <c:pt idx="65">
                  <c:v>8561.75</c:v>
                </c:pt>
                <c:pt idx="66">
                  <c:v>8086</c:v>
                </c:pt>
                <c:pt idx="67">
                  <c:v>8312.2000000000007</c:v>
                </c:pt>
                <c:pt idx="68">
                  <c:v>8450.5999999999985</c:v>
                </c:pt>
                <c:pt idx="69">
                  <c:v>8539.25</c:v>
                </c:pt>
                <c:pt idx="70">
                  <c:v>9155.2999999999993</c:v>
                </c:pt>
                <c:pt idx="71">
                  <c:v>8870.0499999999993</c:v>
                </c:pt>
                <c:pt idx="72">
                  <c:v>8949.2999999999993</c:v>
                </c:pt>
                <c:pt idx="73">
                  <c:v>8610.7000000000007</c:v>
                </c:pt>
                <c:pt idx="74">
                  <c:v>8623.4</c:v>
                </c:pt>
                <c:pt idx="75">
                  <c:v>8164.9</c:v>
                </c:pt>
                <c:pt idx="76">
                  <c:v>8191.05</c:v>
                </c:pt>
                <c:pt idx="77">
                  <c:v>7535.9500000000007</c:v>
                </c:pt>
                <c:pt idx="78">
                  <c:v>7139.85</c:v>
                </c:pt>
                <c:pt idx="79">
                  <c:v>6091.1</c:v>
                </c:pt>
                <c:pt idx="80">
                  <c:v>6717.1</c:v>
                </c:pt>
                <c:pt idx="81">
                  <c:v>7113.25</c:v>
                </c:pt>
                <c:pt idx="82">
                  <c:v>6758.5</c:v>
                </c:pt>
                <c:pt idx="83">
                  <c:v>6765.6500000000005</c:v>
                </c:pt>
                <c:pt idx="84">
                  <c:v>6415.3499999999995</c:v>
                </c:pt>
                <c:pt idx="85">
                  <c:v>6167.05</c:v>
                </c:pt>
                <c:pt idx="86">
                  <c:v>6380.1</c:v>
                </c:pt>
                <c:pt idx="87">
                  <c:v>6738.6</c:v>
                </c:pt>
                <c:pt idx="88">
                  <c:v>6523.35</c:v>
                </c:pt>
                <c:pt idx="89">
                  <c:v>6487.6</c:v>
                </c:pt>
                <c:pt idx="90">
                  <c:v>6271.25</c:v>
                </c:pt>
                <c:pt idx="91">
                  <c:v>6581.5999999999995</c:v>
                </c:pt>
                <c:pt idx="92">
                  <c:v>6439.0999999999995</c:v>
                </c:pt>
                <c:pt idx="93">
                  <c:v>6448.0499999999993</c:v>
                </c:pt>
                <c:pt idx="94">
                  <c:v>6100.75</c:v>
                </c:pt>
                <c:pt idx="95">
                  <c:v>5850.3499999999995</c:v>
                </c:pt>
                <c:pt idx="96">
                  <c:v>5978.8</c:v>
                </c:pt>
                <c:pt idx="97">
                  <c:v>6126.5</c:v>
                </c:pt>
                <c:pt idx="98">
                  <c:v>6433.6</c:v>
                </c:pt>
                <c:pt idx="99">
                  <c:v>6173.2000000000007</c:v>
                </c:pt>
                <c:pt idx="100">
                  <c:v>6000.2999999999993</c:v>
                </c:pt>
                <c:pt idx="101">
                  <c:v>5954.3499999999995</c:v>
                </c:pt>
                <c:pt idx="102">
                  <c:v>5980.85</c:v>
                </c:pt>
                <c:pt idx="103">
                  <c:v>5855</c:v>
                </c:pt>
                <c:pt idx="104">
                  <c:v>5664</c:v>
                </c:pt>
                <c:pt idx="105">
                  <c:v>5478.5</c:v>
                </c:pt>
                <c:pt idx="106">
                  <c:v>5707</c:v>
                </c:pt>
                <c:pt idx="107">
                  <c:v>5572</c:v>
                </c:pt>
                <c:pt idx="108">
                  <c:v>5570</c:v>
                </c:pt>
                <c:pt idx="109">
                  <c:v>5370</c:v>
                </c:pt>
                <c:pt idx="110">
                  <c:v>5440</c:v>
                </c:pt>
                <c:pt idx="111">
                  <c:v>5685</c:v>
                </c:pt>
                <c:pt idx="112">
                  <c:v>#N/A</c:v>
                </c:pt>
                <c:pt idx="113">
                  <c:v>#N/A</c:v>
                </c:pt>
                <c:pt idx="114">
                  <c:v>#N/A</c:v>
                </c:pt>
                <c:pt idx="115">
                  <c:v>#N/A</c:v>
                </c:pt>
                <c:pt idx="116">
                  <c:v>#N/A</c:v>
                </c:pt>
                <c:pt idx="117">
                  <c:v>#N/A</c:v>
                </c:pt>
                <c:pt idx="118">
                  <c:v>#N/A</c:v>
                </c:pt>
                <c:pt idx="119">
                  <c:v>#N/A</c:v>
                </c:pt>
                <c:pt idx="120">
                  <c:v>#N/A</c:v>
                </c:pt>
              </c:numCache>
            </c:numRef>
          </c:val>
          <c:smooth val="0"/>
        </c:ser>
        <c:ser>
          <c:idx val="1"/>
          <c:order val="1"/>
          <c:spPr>
            <a:ln w="25400">
              <a:solidFill>
                <a:srgbClr val="FF0000"/>
              </a:solidFill>
              <a:prstDash val="solid"/>
            </a:ln>
          </c:spPr>
          <c:marker>
            <c:symbol val="none"/>
          </c:marker>
          <c:cat>
            <c:numRef>
              <c:f>Calculations!$B$204:$B$324</c:f>
              <c:numCache>
                <c:formatCode>m/d/yyyy</c:formatCode>
                <c:ptCount val="121"/>
                <c:pt idx="0">
                  <c:v>39022</c:v>
                </c:pt>
                <c:pt idx="1">
                  <c:v>39052</c:v>
                </c:pt>
                <c:pt idx="2">
                  <c:v>39083</c:v>
                </c:pt>
                <c:pt idx="3">
                  <c:v>39114</c:v>
                </c:pt>
                <c:pt idx="4">
                  <c:v>39142</c:v>
                </c:pt>
                <c:pt idx="5">
                  <c:v>39173</c:v>
                </c:pt>
                <c:pt idx="6">
                  <c:v>39203</c:v>
                </c:pt>
                <c:pt idx="7">
                  <c:v>39234</c:v>
                </c:pt>
                <c:pt idx="8">
                  <c:v>39264</c:v>
                </c:pt>
                <c:pt idx="9">
                  <c:v>39295</c:v>
                </c:pt>
                <c:pt idx="10">
                  <c:v>39326</c:v>
                </c:pt>
                <c:pt idx="11">
                  <c:v>39356</c:v>
                </c:pt>
                <c:pt idx="12">
                  <c:v>39387</c:v>
                </c:pt>
                <c:pt idx="13">
                  <c:v>39417</c:v>
                </c:pt>
                <c:pt idx="14">
                  <c:v>39448</c:v>
                </c:pt>
                <c:pt idx="15">
                  <c:v>39479</c:v>
                </c:pt>
                <c:pt idx="16">
                  <c:v>39508</c:v>
                </c:pt>
                <c:pt idx="17">
                  <c:v>39539</c:v>
                </c:pt>
                <c:pt idx="18">
                  <c:v>39569</c:v>
                </c:pt>
                <c:pt idx="19">
                  <c:v>39600</c:v>
                </c:pt>
                <c:pt idx="20">
                  <c:v>39630</c:v>
                </c:pt>
                <c:pt idx="21">
                  <c:v>39661</c:v>
                </c:pt>
                <c:pt idx="22">
                  <c:v>39692</c:v>
                </c:pt>
                <c:pt idx="23">
                  <c:v>39722</c:v>
                </c:pt>
                <c:pt idx="24">
                  <c:v>39753</c:v>
                </c:pt>
                <c:pt idx="25">
                  <c:v>39783</c:v>
                </c:pt>
                <c:pt idx="26">
                  <c:v>39814</c:v>
                </c:pt>
                <c:pt idx="27">
                  <c:v>39845</c:v>
                </c:pt>
                <c:pt idx="28">
                  <c:v>39873</c:v>
                </c:pt>
                <c:pt idx="29">
                  <c:v>39904</c:v>
                </c:pt>
                <c:pt idx="30">
                  <c:v>39934</c:v>
                </c:pt>
                <c:pt idx="31">
                  <c:v>39965</c:v>
                </c:pt>
                <c:pt idx="32">
                  <c:v>39995</c:v>
                </c:pt>
                <c:pt idx="33">
                  <c:v>40026</c:v>
                </c:pt>
                <c:pt idx="34">
                  <c:v>40057</c:v>
                </c:pt>
                <c:pt idx="35">
                  <c:v>40087</c:v>
                </c:pt>
                <c:pt idx="36">
                  <c:v>40118</c:v>
                </c:pt>
                <c:pt idx="37">
                  <c:v>40148</c:v>
                </c:pt>
                <c:pt idx="38">
                  <c:v>40179</c:v>
                </c:pt>
                <c:pt idx="39">
                  <c:v>40210</c:v>
                </c:pt>
                <c:pt idx="40">
                  <c:v>40238</c:v>
                </c:pt>
                <c:pt idx="41">
                  <c:v>40269</c:v>
                </c:pt>
                <c:pt idx="42">
                  <c:v>40299</c:v>
                </c:pt>
                <c:pt idx="43">
                  <c:v>40330</c:v>
                </c:pt>
                <c:pt idx="44">
                  <c:v>40360</c:v>
                </c:pt>
                <c:pt idx="45">
                  <c:v>40391</c:v>
                </c:pt>
                <c:pt idx="46">
                  <c:v>40422</c:v>
                </c:pt>
                <c:pt idx="47">
                  <c:v>40452</c:v>
                </c:pt>
                <c:pt idx="48">
                  <c:v>40483</c:v>
                </c:pt>
                <c:pt idx="49">
                  <c:v>40513</c:v>
                </c:pt>
                <c:pt idx="50">
                  <c:v>40544</c:v>
                </c:pt>
                <c:pt idx="51">
                  <c:v>40575</c:v>
                </c:pt>
                <c:pt idx="52">
                  <c:v>40603</c:v>
                </c:pt>
                <c:pt idx="53">
                  <c:v>40634</c:v>
                </c:pt>
                <c:pt idx="54">
                  <c:v>40664</c:v>
                </c:pt>
                <c:pt idx="55">
                  <c:v>40695</c:v>
                </c:pt>
                <c:pt idx="56">
                  <c:v>40725</c:v>
                </c:pt>
                <c:pt idx="57">
                  <c:v>40756</c:v>
                </c:pt>
                <c:pt idx="58">
                  <c:v>40787</c:v>
                </c:pt>
                <c:pt idx="59">
                  <c:v>40817</c:v>
                </c:pt>
                <c:pt idx="60">
                  <c:v>40848</c:v>
                </c:pt>
                <c:pt idx="61">
                  <c:v>40878</c:v>
                </c:pt>
                <c:pt idx="62">
                  <c:v>40909</c:v>
                </c:pt>
                <c:pt idx="63">
                  <c:v>40940</c:v>
                </c:pt>
                <c:pt idx="64">
                  <c:v>40969</c:v>
                </c:pt>
                <c:pt idx="65">
                  <c:v>41000</c:v>
                </c:pt>
                <c:pt idx="66">
                  <c:v>41030</c:v>
                </c:pt>
                <c:pt idx="67">
                  <c:v>41061</c:v>
                </c:pt>
                <c:pt idx="68">
                  <c:v>41091</c:v>
                </c:pt>
                <c:pt idx="69">
                  <c:v>41122</c:v>
                </c:pt>
                <c:pt idx="70">
                  <c:v>41153</c:v>
                </c:pt>
                <c:pt idx="71">
                  <c:v>41183</c:v>
                </c:pt>
                <c:pt idx="72">
                  <c:v>41214</c:v>
                </c:pt>
                <c:pt idx="73">
                  <c:v>41244</c:v>
                </c:pt>
                <c:pt idx="74">
                  <c:v>41275</c:v>
                </c:pt>
                <c:pt idx="75">
                  <c:v>41306</c:v>
                </c:pt>
                <c:pt idx="76">
                  <c:v>41334</c:v>
                </c:pt>
                <c:pt idx="77">
                  <c:v>41365</c:v>
                </c:pt>
                <c:pt idx="78">
                  <c:v>41395</c:v>
                </c:pt>
                <c:pt idx="79">
                  <c:v>41426</c:v>
                </c:pt>
                <c:pt idx="80">
                  <c:v>41456</c:v>
                </c:pt>
                <c:pt idx="81">
                  <c:v>41487</c:v>
                </c:pt>
                <c:pt idx="82">
                  <c:v>41518</c:v>
                </c:pt>
                <c:pt idx="83">
                  <c:v>41548</c:v>
                </c:pt>
                <c:pt idx="84">
                  <c:v>41579</c:v>
                </c:pt>
                <c:pt idx="85">
                  <c:v>41609</c:v>
                </c:pt>
                <c:pt idx="86">
                  <c:v>41640</c:v>
                </c:pt>
                <c:pt idx="87">
                  <c:v>41671</c:v>
                </c:pt>
                <c:pt idx="88">
                  <c:v>41699</c:v>
                </c:pt>
                <c:pt idx="89">
                  <c:v>41730</c:v>
                </c:pt>
                <c:pt idx="90">
                  <c:v>41760</c:v>
                </c:pt>
                <c:pt idx="91">
                  <c:v>41791</c:v>
                </c:pt>
                <c:pt idx="92">
                  <c:v>41821</c:v>
                </c:pt>
                <c:pt idx="93">
                  <c:v>41852</c:v>
                </c:pt>
                <c:pt idx="94">
                  <c:v>41883</c:v>
                </c:pt>
                <c:pt idx="95">
                  <c:v>41913</c:v>
                </c:pt>
                <c:pt idx="96">
                  <c:v>41944</c:v>
                </c:pt>
                <c:pt idx="97">
                  <c:v>41974</c:v>
                </c:pt>
                <c:pt idx="98">
                  <c:v>42005</c:v>
                </c:pt>
                <c:pt idx="99">
                  <c:v>42036</c:v>
                </c:pt>
                <c:pt idx="100">
                  <c:v>42064</c:v>
                </c:pt>
                <c:pt idx="101">
                  <c:v>42095</c:v>
                </c:pt>
                <c:pt idx="102">
                  <c:v>42125</c:v>
                </c:pt>
                <c:pt idx="103">
                  <c:v>42156</c:v>
                </c:pt>
                <c:pt idx="104">
                  <c:v>42186</c:v>
                </c:pt>
                <c:pt idx="105">
                  <c:v>42217</c:v>
                </c:pt>
                <c:pt idx="106">
                  <c:v>42248</c:v>
                </c:pt>
                <c:pt idx="107">
                  <c:v>42278</c:v>
                </c:pt>
                <c:pt idx="108">
                  <c:v>42309</c:v>
                </c:pt>
                <c:pt idx="109">
                  <c:v>42339</c:v>
                </c:pt>
                <c:pt idx="110">
                  <c:v>42370</c:v>
                </c:pt>
                <c:pt idx="111">
                  <c:v>42401</c:v>
                </c:pt>
                <c:pt idx="112">
                  <c:v>42430</c:v>
                </c:pt>
                <c:pt idx="113">
                  <c:v>42461</c:v>
                </c:pt>
                <c:pt idx="114">
                  <c:v>42491</c:v>
                </c:pt>
                <c:pt idx="115">
                  <c:v>42522</c:v>
                </c:pt>
                <c:pt idx="116">
                  <c:v>42552</c:v>
                </c:pt>
                <c:pt idx="117">
                  <c:v>42583</c:v>
                </c:pt>
                <c:pt idx="118">
                  <c:v>42614</c:v>
                </c:pt>
                <c:pt idx="119">
                  <c:v>42644</c:v>
                </c:pt>
                <c:pt idx="120">
                  <c:v>42675</c:v>
                </c:pt>
              </c:numCache>
            </c:numRef>
          </c:cat>
          <c:val>
            <c:numRef>
              <c:f>Calculations!$U$204:$U$324</c:f>
              <c:numCache>
                <c:formatCode>General</c:formatCode>
                <c:ptCount val="121"/>
                <c:pt idx="0">
                  <c:v>3325.3056837962067</c:v>
                </c:pt>
                <c:pt idx="1">
                  <c:v>2898.0177434198608</c:v>
                </c:pt>
                <c:pt idx="2">
                  <c:v>3065.1103901915708</c:v>
                </c:pt>
                <c:pt idx="3">
                  <c:v>3553.1630239442579</c:v>
                </c:pt>
                <c:pt idx="4">
                  <c:v>3496.2346560603519</c:v>
                </c:pt>
                <c:pt idx="5">
                  <c:v>3513.578137129573</c:v>
                </c:pt>
                <c:pt idx="6">
                  <c:v>4184.9697002270723</c:v>
                </c:pt>
                <c:pt idx="7">
                  <c:v>4585.4746885219847</c:v>
                </c:pt>
                <c:pt idx="8">
                  <c:v>4407.6453247319505</c:v>
                </c:pt>
                <c:pt idx="9">
                  <c:v>4607.6516810554904</c:v>
                </c:pt>
                <c:pt idx="10">
                  <c:v>5048.3720004696979</c:v>
                </c:pt>
                <c:pt idx="11">
                  <c:v>4802.8199288082733</c:v>
                </c:pt>
                <c:pt idx="12">
                  <c:v>4397.2237450705416</c:v>
                </c:pt>
                <c:pt idx="13">
                  <c:v>4614.2444997651328</c:v>
                </c:pt>
                <c:pt idx="14">
                  <c:v>4709.313291568059</c:v>
                </c:pt>
                <c:pt idx="15">
                  <c:v>4292.6615570402291</c:v>
                </c:pt>
                <c:pt idx="16">
                  <c:v>4344.2613340029011</c:v>
                </c:pt>
                <c:pt idx="17">
                  <c:v>4910.4613869805899</c:v>
                </c:pt>
                <c:pt idx="18">
                  <c:v>4990.8888523784581</c:v>
                </c:pt>
                <c:pt idx="19">
                  <c:v>4887.0036279838614</c:v>
                </c:pt>
                <c:pt idx="20">
                  <c:v>5396.2076515762146</c:v>
                </c:pt>
                <c:pt idx="21">
                  <c:v>5802.5182240444374</c:v>
                </c:pt>
                <c:pt idx="22">
                  <c:v>5502.2113949657205</c:v>
                </c:pt>
                <c:pt idx="23">
                  <c:v>5390.8420106227522</c:v>
                </c:pt>
                <c:pt idx="24">
                  <c:v>5702.7244294937518</c:v>
                </c:pt>
                <c:pt idx="25">
                  <c:v>5483.9158860422649</c:v>
                </c:pt>
                <c:pt idx="26">
                  <c:v>4953.9256342694116</c:v>
                </c:pt>
                <c:pt idx="27">
                  <c:v>5079.581410049931</c:v>
                </c:pt>
                <c:pt idx="28">
                  <c:v>5358.9962067722809</c:v>
                </c:pt>
                <c:pt idx="29">
                  <c:v>5102.3285511989689</c:v>
                </c:pt>
                <c:pt idx="30">
                  <c:v>5122.3825963868603</c:v>
                </c:pt>
                <c:pt idx="31">
                  <c:v>5775.6518939825828</c:v>
                </c:pt>
                <c:pt idx="32">
                  <c:v>6051.0304197123423</c:v>
                </c:pt>
                <c:pt idx="33">
                  <c:v>5903.7664173515313</c:v>
                </c:pt>
                <c:pt idx="34">
                  <c:v>6263.3999171641499</c:v>
                </c:pt>
                <c:pt idx="35">
                  <c:v>6720.2986277674927</c:v>
                </c:pt>
                <c:pt idx="36">
                  <c:v>6454.5988831909453</c:v>
                </c:pt>
                <c:pt idx="37">
                  <c:v>6193.7980352635332</c:v>
                </c:pt>
                <c:pt idx="38">
                  <c:v>6509.4516496128317</c:v>
                </c:pt>
                <c:pt idx="39">
                  <c:v>6524.5121965773096</c:v>
                </c:pt>
                <c:pt idx="40">
                  <c:v>6110.1931619312381</c:v>
                </c:pt>
                <c:pt idx="41">
                  <c:v>6285.4765316433623</c:v>
                </c:pt>
                <c:pt idx="42">
                  <c:v>6840.4454554256354</c:v>
                </c:pt>
                <c:pt idx="43">
                  <c:v>6863.1939103665363</c:v>
                </c:pt>
                <c:pt idx="44">
                  <c:v>6902.346927585425</c:v>
                </c:pt>
                <c:pt idx="45">
                  <c:v>7588.9275036069748</c:v>
                </c:pt>
                <c:pt idx="46">
                  <c:v>8034.8644039411474</c:v>
                </c:pt>
                <c:pt idx="47">
                  <c:v>7866.419508687226</c:v>
                </c:pt>
                <c:pt idx="48">
                  <c:v>8041.6233205711023</c:v>
                </c:pt>
                <c:pt idx="49">
                  <c:v>8510.2664197375216</c:v>
                </c:pt>
                <c:pt idx="50">
                  <c:v>8332.5879728442305</c:v>
                </c:pt>
                <c:pt idx="51">
                  <c:v>7971.0961089212706</c:v>
                </c:pt>
                <c:pt idx="52">
                  <c:v>8253.0278740637004</c:v>
                </c:pt>
                <c:pt idx="53">
                  <c:v>8471.8460215864834</c:v>
                </c:pt>
                <c:pt idx="54">
                  <c:v>8156.6287294577414</c:v>
                </c:pt>
                <c:pt idx="55">
                  <c:v>8251.4693345398045</c:v>
                </c:pt>
                <c:pt idx="56">
                  <c:v>8867.1450715071569</c:v>
                </c:pt>
                <c:pt idx="57">
                  <c:v>8989.780473975281</c:v>
                </c:pt>
                <c:pt idx="58">
                  <c:v>8851.221613130796</c:v>
                </c:pt>
                <c:pt idx="59">
                  <c:v>9295.37229650064</c:v>
                </c:pt>
                <c:pt idx="60">
                  <c:v>9677.0009915206665</c:v>
                </c:pt>
                <c:pt idx="61">
                  <c:v>9345.6827756240946</c:v>
                </c:pt>
                <c:pt idx="62">
                  <c:v>9172.4292042799225</c:v>
                </c:pt>
                <c:pt idx="63">
                  <c:v>9466.9182582063695</c:v>
                </c:pt>
                <c:pt idx="64">
                  <c:v>9273.6033272548539</c:v>
                </c:pt>
                <c:pt idx="65">
                  <c:v>8723.3569157348265</c:v>
                </c:pt>
                <c:pt idx="66">
                  <c:v>8790.6953000025351</c:v>
                </c:pt>
                <c:pt idx="67">
                  <c:v>9022.046464340965</c:v>
                </c:pt>
                <c:pt idx="68">
                  <c:v>8664.7586870075102</c:v>
                </c:pt>
                <c:pt idx="69">
                  <c:v>8483.2054022409648</c:v>
                </c:pt>
                <c:pt idx="70">
                  <c:v>8909.0464469245744</c:v>
                </c:pt>
                <c:pt idx="71">
                  <c:v>8963.8158052592553</c:v>
                </c:pt>
                <c:pt idx="72">
                  <c:v>8546.7106339984348</c:v>
                </c:pt>
                <c:pt idx="73">
                  <c:v>8619.3172555443161</c:v>
                </c:pt>
                <c:pt idx="74">
                  <c:v>8857.6686566431945</c:v>
                </c:pt>
                <c:pt idx="75">
                  <c:v>8407.2249568145853</c:v>
                </c:pt>
                <c:pt idx="76">
                  <c:v>7935.6929690915122</c:v>
                </c:pt>
                <c:pt idx="77">
                  <c:v>8062.7070219054576</c:v>
                </c:pt>
                <c:pt idx="78">
                  <c:v>7921.9488356869279</c:v>
                </c:pt>
                <c:pt idx="79">
                  <c:v>7290.6684328195661</c:v>
                </c:pt>
                <c:pt idx="80">
                  <c:v>7172.6190044468376</c:v>
                </c:pt>
                <c:pt idx="81">
                  <c:v>7428.0570601490717</c:v>
                </c:pt>
                <c:pt idx="82">
                  <c:v>7123.8895708013397</c:v>
                </c:pt>
                <c:pt idx="83">
                  <c:v>6763.6363315741264</c:v>
                </c:pt>
                <c:pt idx="84">
                  <c:v>7056.9558802385427</c:v>
                </c:pt>
                <c:pt idx="85">
                  <c:v>7183.797685471256</c:v>
                </c:pt>
                <c:pt idx="86">
                  <c:v>6720.9834495585219</c:v>
                </c:pt>
                <c:pt idx="87">
                  <c:v>6623.0256122328656</c:v>
                </c:pt>
                <c:pt idx="88">
                  <c:v>6913.4686930566668</c:v>
                </c:pt>
                <c:pt idx="89">
                  <c:v>6622.3938374113459</c:v>
                </c:pt>
                <c:pt idx="90">
                  <c:v>6120.1865458636257</c:v>
                </c:pt>
                <c:pt idx="91">
                  <c:v>6252.7208064289698</c:v>
                </c:pt>
                <c:pt idx="92">
                  <c:v>6345.3077281675287</c:v>
                </c:pt>
                <c:pt idx="93">
                  <c:v>5852.2899249242009</c:v>
                </c:pt>
                <c:pt idx="94">
                  <c:v>5693.5221311501073</c:v>
                </c:pt>
                <c:pt idx="95">
                  <c:v>6070.3037312733823</c:v>
                </c:pt>
                <c:pt idx="96">
                  <c:v>5991.0060949319022</c:v>
                </c:pt>
                <c:pt idx="97">
                  <c:v>5642.001556320738</c:v>
                </c:pt>
                <c:pt idx="98">
                  <c:v>5923.7570280927885</c:v>
                </c:pt>
                <c:pt idx="99">
                  <c:v>6266.6635029733916</c:v>
                </c:pt>
                <c:pt idx="100">
                  <c:v>5964.6672234975813</c:v>
                </c:pt>
                <c:pt idx="101">
                  <c:v>5836.1941003580314</c:v>
                </c:pt>
                <c:pt idx="102">
                  <c:v>6237.6181803050504</c:v>
                </c:pt>
                <c:pt idx="103">
                  <c:v>6193.7732425819095</c:v>
                </c:pt>
                <c:pt idx="104">
                  <c:v>5731.8480465778948</c:v>
                </c:pt>
                <c:pt idx="105">
                  <c:v>5826.9770589712962</c:v>
                </c:pt>
                <c:pt idx="106">
                  <c:v>6088.2589003915054</c:v>
                </c:pt>
                <c:pt idx="107">
                  <c:v>5725.9462499769925</c:v>
                </c:pt>
                <c:pt idx="108">
                  <c:v>5476.3725490215138</c:v>
                </c:pt>
                <c:pt idx="109">
                  <c:v>5865.3535077792521</c:v>
                </c:pt>
                <c:pt idx="110">
                  <c:v>5964.8969831391287</c:v>
                </c:pt>
                <c:pt idx="111">
                  <c:v>5617.7357125670378</c:v>
                </c:pt>
                <c:pt idx="112">
                  <c:v>5797.5481577926757</c:v>
                </c:pt>
                <c:pt idx="113">
                  <c:v>6243.6093488498746</c:v>
                </c:pt>
                <c:pt idx="114">
                  <c:v>6043.1999871263033</c:v>
                </c:pt>
                <c:pt idx="115">
                  <c:v>5774.4379824049292</c:v>
                </c:pt>
                <c:pt idx="116">
                  <c:v>6084.2805483375741</c:v>
                </c:pt>
                <c:pt idx="117">
                  <c:v>6117.6108545928273</c:v>
                </c:pt>
                <c:pt idx="118">
                  <c:v>5567.2676109697759</c:v>
                </c:pt>
                <c:pt idx="119">
                  <c:v>5433.9564704701452</c:v>
                </c:pt>
                <c:pt idx="120">
                  <c:v>5671.2703013455966</c:v>
                </c:pt>
              </c:numCache>
            </c:numRef>
          </c:val>
          <c:smooth val="0"/>
        </c:ser>
        <c:dLbls>
          <c:showLegendKey val="0"/>
          <c:showVal val="0"/>
          <c:showCatName val="0"/>
          <c:showSerName val="0"/>
          <c:showPercent val="0"/>
          <c:showBubbleSize val="0"/>
        </c:dLbls>
        <c:smooth val="0"/>
        <c:axId val="387168144"/>
        <c:axId val="387168536"/>
      </c:lineChart>
      <c:dateAx>
        <c:axId val="387168144"/>
        <c:scaling>
          <c:orientation val="minMax"/>
        </c:scaling>
        <c:delete val="0"/>
        <c:axPos val="b"/>
        <c:majorGridlines>
          <c:spPr>
            <a:ln w="3175">
              <a:solidFill>
                <a:srgbClr val="969696"/>
              </a:solidFill>
              <a:prstDash val="sysDash"/>
            </a:ln>
          </c:spPr>
        </c:majorGridlines>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387168536"/>
        <c:crosses val="autoZero"/>
        <c:auto val="1"/>
        <c:lblOffset val="100"/>
        <c:baseTimeUnit val="months"/>
        <c:majorUnit val="3"/>
        <c:majorTimeUnit val="months"/>
        <c:minorUnit val="1"/>
        <c:minorTimeUnit val="months"/>
      </c:dateAx>
      <c:valAx>
        <c:axId val="387168536"/>
        <c:scaling>
          <c:orientation val="minMax"/>
        </c:scaling>
        <c:delete val="0"/>
        <c:axPos val="l"/>
        <c:majorGridlines>
          <c:spPr>
            <a:ln w="3175">
              <a:solidFill>
                <a:srgbClr val="80808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71681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938061938061971E-2"/>
          <c:y val="2.9250483148925914E-2"/>
          <c:w val="0.91408591408591411"/>
          <c:h val="0.85009216651565933"/>
        </c:manualLayout>
      </c:layout>
      <c:lineChart>
        <c:grouping val="standard"/>
        <c:varyColors val="0"/>
        <c:ser>
          <c:idx val="0"/>
          <c:order val="0"/>
          <c:spPr>
            <a:ln w="25400">
              <a:solidFill>
                <a:srgbClr val="000080"/>
              </a:solidFill>
              <a:prstDash val="solid"/>
            </a:ln>
          </c:spPr>
          <c:marker>
            <c:symbol val="none"/>
          </c:marker>
          <c:cat>
            <c:numRef>
              <c:f>Calculations!$B$87:$B$445</c:f>
              <c:numCache>
                <c:formatCode>m/d/yyyy</c:formatCode>
                <c:ptCount val="359"/>
                <c:pt idx="0">
                  <c:v>35462</c:v>
                </c:pt>
                <c:pt idx="1">
                  <c:v>35490</c:v>
                </c:pt>
                <c:pt idx="2">
                  <c:v>35521</c:v>
                </c:pt>
                <c:pt idx="3">
                  <c:v>35551</c:v>
                </c:pt>
                <c:pt idx="4">
                  <c:v>35582</c:v>
                </c:pt>
                <c:pt idx="5">
                  <c:v>35612</c:v>
                </c:pt>
                <c:pt idx="6">
                  <c:v>35643</c:v>
                </c:pt>
                <c:pt idx="7">
                  <c:v>35674</c:v>
                </c:pt>
                <c:pt idx="8">
                  <c:v>35704</c:v>
                </c:pt>
                <c:pt idx="9">
                  <c:v>35735</c:v>
                </c:pt>
                <c:pt idx="10">
                  <c:v>35765</c:v>
                </c:pt>
                <c:pt idx="11">
                  <c:v>35796</c:v>
                </c:pt>
                <c:pt idx="12">
                  <c:v>35827</c:v>
                </c:pt>
                <c:pt idx="13">
                  <c:v>35855</c:v>
                </c:pt>
                <c:pt idx="14">
                  <c:v>35886</c:v>
                </c:pt>
                <c:pt idx="15">
                  <c:v>35916</c:v>
                </c:pt>
                <c:pt idx="16">
                  <c:v>35947</c:v>
                </c:pt>
                <c:pt idx="17">
                  <c:v>35977</c:v>
                </c:pt>
                <c:pt idx="18">
                  <c:v>36008</c:v>
                </c:pt>
                <c:pt idx="19">
                  <c:v>36039</c:v>
                </c:pt>
                <c:pt idx="20">
                  <c:v>36069</c:v>
                </c:pt>
                <c:pt idx="21">
                  <c:v>36100</c:v>
                </c:pt>
                <c:pt idx="22">
                  <c:v>36130</c:v>
                </c:pt>
                <c:pt idx="23">
                  <c:v>36161</c:v>
                </c:pt>
                <c:pt idx="24">
                  <c:v>36192</c:v>
                </c:pt>
                <c:pt idx="25">
                  <c:v>36220</c:v>
                </c:pt>
                <c:pt idx="26">
                  <c:v>36251</c:v>
                </c:pt>
                <c:pt idx="27">
                  <c:v>36281</c:v>
                </c:pt>
                <c:pt idx="28">
                  <c:v>36312</c:v>
                </c:pt>
                <c:pt idx="29">
                  <c:v>36342</c:v>
                </c:pt>
                <c:pt idx="30">
                  <c:v>36373</c:v>
                </c:pt>
                <c:pt idx="31">
                  <c:v>36404</c:v>
                </c:pt>
                <c:pt idx="32">
                  <c:v>36434</c:v>
                </c:pt>
                <c:pt idx="33">
                  <c:v>36465</c:v>
                </c:pt>
                <c:pt idx="34">
                  <c:v>36495</c:v>
                </c:pt>
                <c:pt idx="35">
                  <c:v>36526</c:v>
                </c:pt>
                <c:pt idx="36">
                  <c:v>36557</c:v>
                </c:pt>
                <c:pt idx="37">
                  <c:v>36586</c:v>
                </c:pt>
                <c:pt idx="38">
                  <c:v>36617</c:v>
                </c:pt>
                <c:pt idx="39">
                  <c:v>36647</c:v>
                </c:pt>
                <c:pt idx="40">
                  <c:v>36678</c:v>
                </c:pt>
                <c:pt idx="41">
                  <c:v>36708</c:v>
                </c:pt>
                <c:pt idx="42">
                  <c:v>36739</c:v>
                </c:pt>
                <c:pt idx="43">
                  <c:v>36770</c:v>
                </c:pt>
                <c:pt idx="44">
                  <c:v>36800</c:v>
                </c:pt>
                <c:pt idx="45">
                  <c:v>36831</c:v>
                </c:pt>
                <c:pt idx="46">
                  <c:v>36861</c:v>
                </c:pt>
                <c:pt idx="47">
                  <c:v>36892</c:v>
                </c:pt>
                <c:pt idx="48">
                  <c:v>36923</c:v>
                </c:pt>
                <c:pt idx="49">
                  <c:v>36951</c:v>
                </c:pt>
                <c:pt idx="50">
                  <c:v>36982</c:v>
                </c:pt>
                <c:pt idx="51">
                  <c:v>37012</c:v>
                </c:pt>
                <c:pt idx="52">
                  <c:v>37043</c:v>
                </c:pt>
                <c:pt idx="53">
                  <c:v>37073</c:v>
                </c:pt>
                <c:pt idx="54">
                  <c:v>37104</c:v>
                </c:pt>
                <c:pt idx="55">
                  <c:v>37135</c:v>
                </c:pt>
                <c:pt idx="56">
                  <c:v>37165</c:v>
                </c:pt>
                <c:pt idx="57">
                  <c:v>37196</c:v>
                </c:pt>
                <c:pt idx="58">
                  <c:v>37226</c:v>
                </c:pt>
                <c:pt idx="59">
                  <c:v>37257</c:v>
                </c:pt>
                <c:pt idx="60">
                  <c:v>37288</c:v>
                </c:pt>
                <c:pt idx="61">
                  <c:v>37316</c:v>
                </c:pt>
                <c:pt idx="62">
                  <c:v>37347</c:v>
                </c:pt>
                <c:pt idx="63">
                  <c:v>37377</c:v>
                </c:pt>
                <c:pt idx="64">
                  <c:v>37408</c:v>
                </c:pt>
                <c:pt idx="65">
                  <c:v>37438</c:v>
                </c:pt>
                <c:pt idx="66">
                  <c:v>37469</c:v>
                </c:pt>
                <c:pt idx="67">
                  <c:v>37500</c:v>
                </c:pt>
                <c:pt idx="68">
                  <c:v>37530</c:v>
                </c:pt>
                <c:pt idx="69">
                  <c:v>37561</c:v>
                </c:pt>
                <c:pt idx="70">
                  <c:v>37591</c:v>
                </c:pt>
                <c:pt idx="71">
                  <c:v>37622</c:v>
                </c:pt>
                <c:pt idx="72">
                  <c:v>37653</c:v>
                </c:pt>
                <c:pt idx="73">
                  <c:v>37681</c:v>
                </c:pt>
                <c:pt idx="74">
                  <c:v>37712</c:v>
                </c:pt>
                <c:pt idx="75">
                  <c:v>37742</c:v>
                </c:pt>
                <c:pt idx="76">
                  <c:v>37773</c:v>
                </c:pt>
                <c:pt idx="77">
                  <c:v>37803</c:v>
                </c:pt>
                <c:pt idx="78">
                  <c:v>37834</c:v>
                </c:pt>
                <c:pt idx="79">
                  <c:v>37865</c:v>
                </c:pt>
                <c:pt idx="80">
                  <c:v>37895</c:v>
                </c:pt>
                <c:pt idx="81">
                  <c:v>37926</c:v>
                </c:pt>
                <c:pt idx="82">
                  <c:v>37956</c:v>
                </c:pt>
                <c:pt idx="83">
                  <c:v>37987</c:v>
                </c:pt>
                <c:pt idx="84">
                  <c:v>38018</c:v>
                </c:pt>
                <c:pt idx="85">
                  <c:v>38047</c:v>
                </c:pt>
                <c:pt idx="86">
                  <c:v>38078</c:v>
                </c:pt>
                <c:pt idx="87">
                  <c:v>38108</c:v>
                </c:pt>
                <c:pt idx="88">
                  <c:v>38139</c:v>
                </c:pt>
                <c:pt idx="89">
                  <c:v>38169</c:v>
                </c:pt>
                <c:pt idx="90">
                  <c:v>38200</c:v>
                </c:pt>
                <c:pt idx="91">
                  <c:v>38231</c:v>
                </c:pt>
                <c:pt idx="92">
                  <c:v>38261</c:v>
                </c:pt>
                <c:pt idx="93">
                  <c:v>38292</c:v>
                </c:pt>
                <c:pt idx="94">
                  <c:v>38322</c:v>
                </c:pt>
                <c:pt idx="95">
                  <c:v>38353</c:v>
                </c:pt>
                <c:pt idx="96">
                  <c:v>38384</c:v>
                </c:pt>
                <c:pt idx="97">
                  <c:v>38412</c:v>
                </c:pt>
                <c:pt idx="98">
                  <c:v>38443</c:v>
                </c:pt>
                <c:pt idx="99">
                  <c:v>38473</c:v>
                </c:pt>
                <c:pt idx="100">
                  <c:v>38504</c:v>
                </c:pt>
                <c:pt idx="101">
                  <c:v>38534</c:v>
                </c:pt>
                <c:pt idx="102">
                  <c:v>38565</c:v>
                </c:pt>
                <c:pt idx="103">
                  <c:v>38596</c:v>
                </c:pt>
                <c:pt idx="104">
                  <c:v>38626</c:v>
                </c:pt>
                <c:pt idx="105">
                  <c:v>38657</c:v>
                </c:pt>
                <c:pt idx="106">
                  <c:v>38687</c:v>
                </c:pt>
                <c:pt idx="107">
                  <c:v>38718</c:v>
                </c:pt>
                <c:pt idx="108">
                  <c:v>38749</c:v>
                </c:pt>
                <c:pt idx="109">
                  <c:v>38777</c:v>
                </c:pt>
                <c:pt idx="110">
                  <c:v>38808</c:v>
                </c:pt>
                <c:pt idx="111">
                  <c:v>38838</c:v>
                </c:pt>
                <c:pt idx="112">
                  <c:v>38869</c:v>
                </c:pt>
                <c:pt idx="113">
                  <c:v>38899</c:v>
                </c:pt>
                <c:pt idx="114">
                  <c:v>38930</c:v>
                </c:pt>
                <c:pt idx="115">
                  <c:v>38961</c:v>
                </c:pt>
                <c:pt idx="116">
                  <c:v>38991</c:v>
                </c:pt>
                <c:pt idx="117">
                  <c:v>39022</c:v>
                </c:pt>
                <c:pt idx="118">
                  <c:v>39052</c:v>
                </c:pt>
                <c:pt idx="119">
                  <c:v>39083</c:v>
                </c:pt>
                <c:pt idx="120">
                  <c:v>39114</c:v>
                </c:pt>
                <c:pt idx="121">
                  <c:v>39142</c:v>
                </c:pt>
                <c:pt idx="122">
                  <c:v>39173</c:v>
                </c:pt>
                <c:pt idx="123">
                  <c:v>39203</c:v>
                </c:pt>
                <c:pt idx="124">
                  <c:v>39234</c:v>
                </c:pt>
                <c:pt idx="125">
                  <c:v>39264</c:v>
                </c:pt>
                <c:pt idx="126">
                  <c:v>39295</c:v>
                </c:pt>
                <c:pt idx="127">
                  <c:v>39326</c:v>
                </c:pt>
                <c:pt idx="128">
                  <c:v>39356</c:v>
                </c:pt>
                <c:pt idx="129">
                  <c:v>39387</c:v>
                </c:pt>
                <c:pt idx="130">
                  <c:v>39417</c:v>
                </c:pt>
                <c:pt idx="131">
                  <c:v>39448</c:v>
                </c:pt>
                <c:pt idx="132">
                  <c:v>39479</c:v>
                </c:pt>
                <c:pt idx="133">
                  <c:v>39508</c:v>
                </c:pt>
                <c:pt idx="134">
                  <c:v>39539</c:v>
                </c:pt>
                <c:pt idx="135">
                  <c:v>39569</c:v>
                </c:pt>
                <c:pt idx="136">
                  <c:v>39600</c:v>
                </c:pt>
                <c:pt idx="137">
                  <c:v>39630</c:v>
                </c:pt>
                <c:pt idx="138">
                  <c:v>39661</c:v>
                </c:pt>
                <c:pt idx="139">
                  <c:v>39692</c:v>
                </c:pt>
                <c:pt idx="140">
                  <c:v>39722</c:v>
                </c:pt>
                <c:pt idx="141">
                  <c:v>39753</c:v>
                </c:pt>
                <c:pt idx="142">
                  <c:v>39783</c:v>
                </c:pt>
                <c:pt idx="143">
                  <c:v>39814</c:v>
                </c:pt>
                <c:pt idx="144">
                  <c:v>39845</c:v>
                </c:pt>
                <c:pt idx="145">
                  <c:v>39873</c:v>
                </c:pt>
                <c:pt idx="146">
                  <c:v>39904</c:v>
                </c:pt>
                <c:pt idx="147">
                  <c:v>39934</c:v>
                </c:pt>
                <c:pt idx="148">
                  <c:v>39965</c:v>
                </c:pt>
                <c:pt idx="149">
                  <c:v>39995</c:v>
                </c:pt>
                <c:pt idx="150">
                  <c:v>40026</c:v>
                </c:pt>
                <c:pt idx="151">
                  <c:v>40057</c:v>
                </c:pt>
                <c:pt idx="152">
                  <c:v>40087</c:v>
                </c:pt>
                <c:pt idx="153">
                  <c:v>40118</c:v>
                </c:pt>
                <c:pt idx="154">
                  <c:v>40148</c:v>
                </c:pt>
                <c:pt idx="155">
                  <c:v>40179</c:v>
                </c:pt>
                <c:pt idx="156">
                  <c:v>40210</c:v>
                </c:pt>
                <c:pt idx="157">
                  <c:v>40238</c:v>
                </c:pt>
                <c:pt idx="158">
                  <c:v>40269</c:v>
                </c:pt>
                <c:pt idx="159">
                  <c:v>40299</c:v>
                </c:pt>
                <c:pt idx="160">
                  <c:v>40330</c:v>
                </c:pt>
                <c:pt idx="161">
                  <c:v>40360</c:v>
                </c:pt>
                <c:pt idx="162">
                  <c:v>40391</c:v>
                </c:pt>
                <c:pt idx="163">
                  <c:v>40422</c:v>
                </c:pt>
                <c:pt idx="164">
                  <c:v>40452</c:v>
                </c:pt>
                <c:pt idx="165">
                  <c:v>40483</c:v>
                </c:pt>
                <c:pt idx="166">
                  <c:v>40513</c:v>
                </c:pt>
                <c:pt idx="167">
                  <c:v>40544</c:v>
                </c:pt>
                <c:pt idx="168">
                  <c:v>40575</c:v>
                </c:pt>
                <c:pt idx="169">
                  <c:v>40603</c:v>
                </c:pt>
                <c:pt idx="170">
                  <c:v>40634</c:v>
                </c:pt>
                <c:pt idx="171">
                  <c:v>40664</c:v>
                </c:pt>
                <c:pt idx="172">
                  <c:v>40695</c:v>
                </c:pt>
                <c:pt idx="173">
                  <c:v>40725</c:v>
                </c:pt>
                <c:pt idx="174">
                  <c:v>40756</c:v>
                </c:pt>
                <c:pt idx="175">
                  <c:v>40787</c:v>
                </c:pt>
                <c:pt idx="176">
                  <c:v>40817</c:v>
                </c:pt>
                <c:pt idx="177">
                  <c:v>40848</c:v>
                </c:pt>
                <c:pt idx="178">
                  <c:v>40878</c:v>
                </c:pt>
                <c:pt idx="179">
                  <c:v>40909</c:v>
                </c:pt>
                <c:pt idx="180">
                  <c:v>40940</c:v>
                </c:pt>
                <c:pt idx="181">
                  <c:v>40969</c:v>
                </c:pt>
                <c:pt idx="182">
                  <c:v>41000</c:v>
                </c:pt>
                <c:pt idx="183">
                  <c:v>41030</c:v>
                </c:pt>
                <c:pt idx="184">
                  <c:v>41061</c:v>
                </c:pt>
                <c:pt idx="185">
                  <c:v>41091</c:v>
                </c:pt>
                <c:pt idx="186">
                  <c:v>41122</c:v>
                </c:pt>
                <c:pt idx="187">
                  <c:v>41153</c:v>
                </c:pt>
                <c:pt idx="188">
                  <c:v>41183</c:v>
                </c:pt>
                <c:pt idx="189">
                  <c:v>41214</c:v>
                </c:pt>
                <c:pt idx="190">
                  <c:v>41244</c:v>
                </c:pt>
                <c:pt idx="191">
                  <c:v>41275</c:v>
                </c:pt>
                <c:pt idx="192">
                  <c:v>41306</c:v>
                </c:pt>
                <c:pt idx="193">
                  <c:v>41334</c:v>
                </c:pt>
                <c:pt idx="194">
                  <c:v>41365</c:v>
                </c:pt>
                <c:pt idx="195">
                  <c:v>41395</c:v>
                </c:pt>
                <c:pt idx="196">
                  <c:v>41426</c:v>
                </c:pt>
                <c:pt idx="197">
                  <c:v>41456</c:v>
                </c:pt>
                <c:pt idx="198">
                  <c:v>41487</c:v>
                </c:pt>
                <c:pt idx="199">
                  <c:v>41518</c:v>
                </c:pt>
                <c:pt idx="200">
                  <c:v>41548</c:v>
                </c:pt>
                <c:pt idx="201">
                  <c:v>41579</c:v>
                </c:pt>
                <c:pt idx="202">
                  <c:v>41609</c:v>
                </c:pt>
                <c:pt idx="203">
                  <c:v>41640</c:v>
                </c:pt>
                <c:pt idx="204">
                  <c:v>41671</c:v>
                </c:pt>
                <c:pt idx="205">
                  <c:v>41699</c:v>
                </c:pt>
                <c:pt idx="206">
                  <c:v>41730</c:v>
                </c:pt>
                <c:pt idx="207">
                  <c:v>41760</c:v>
                </c:pt>
                <c:pt idx="208">
                  <c:v>41791</c:v>
                </c:pt>
                <c:pt idx="209">
                  <c:v>41821</c:v>
                </c:pt>
                <c:pt idx="210">
                  <c:v>41852</c:v>
                </c:pt>
                <c:pt idx="211">
                  <c:v>41883</c:v>
                </c:pt>
                <c:pt idx="212">
                  <c:v>41913</c:v>
                </c:pt>
                <c:pt idx="213">
                  <c:v>41944</c:v>
                </c:pt>
                <c:pt idx="214">
                  <c:v>41974</c:v>
                </c:pt>
                <c:pt idx="215">
                  <c:v>42005</c:v>
                </c:pt>
                <c:pt idx="216">
                  <c:v>42036</c:v>
                </c:pt>
                <c:pt idx="217">
                  <c:v>42064</c:v>
                </c:pt>
                <c:pt idx="218">
                  <c:v>42095</c:v>
                </c:pt>
                <c:pt idx="219">
                  <c:v>42125</c:v>
                </c:pt>
                <c:pt idx="220">
                  <c:v>42156</c:v>
                </c:pt>
                <c:pt idx="221">
                  <c:v>42186</c:v>
                </c:pt>
                <c:pt idx="222">
                  <c:v>42217</c:v>
                </c:pt>
                <c:pt idx="223">
                  <c:v>42248</c:v>
                </c:pt>
                <c:pt idx="224">
                  <c:v>42278</c:v>
                </c:pt>
                <c:pt idx="225">
                  <c:v>42309</c:v>
                </c:pt>
                <c:pt idx="226">
                  <c:v>42339</c:v>
                </c:pt>
                <c:pt idx="227">
                  <c:v>42370</c:v>
                </c:pt>
                <c:pt idx="228">
                  <c:v>42401</c:v>
                </c:pt>
                <c:pt idx="229">
                  <c:v>42430</c:v>
                </c:pt>
                <c:pt idx="230">
                  <c:v>42461</c:v>
                </c:pt>
                <c:pt idx="231">
                  <c:v>42491</c:v>
                </c:pt>
                <c:pt idx="232">
                  <c:v>42522</c:v>
                </c:pt>
                <c:pt idx="233">
                  <c:v>42552</c:v>
                </c:pt>
                <c:pt idx="234">
                  <c:v>42583</c:v>
                </c:pt>
                <c:pt idx="235">
                  <c:v>42614</c:v>
                </c:pt>
                <c:pt idx="236">
                  <c:v>42644</c:v>
                </c:pt>
                <c:pt idx="237">
                  <c:v>42675</c:v>
                </c:pt>
                <c:pt idx="238">
                  <c:v>42705</c:v>
                </c:pt>
                <c:pt idx="239">
                  <c:v>42736</c:v>
                </c:pt>
                <c:pt idx="240">
                  <c:v>42767</c:v>
                </c:pt>
                <c:pt idx="241">
                  <c:v>42795</c:v>
                </c:pt>
                <c:pt idx="242">
                  <c:v>42826</c:v>
                </c:pt>
                <c:pt idx="243">
                  <c:v>42856</c:v>
                </c:pt>
                <c:pt idx="244">
                  <c:v>42887</c:v>
                </c:pt>
                <c:pt idx="245">
                  <c:v>42917</c:v>
                </c:pt>
                <c:pt idx="246">
                  <c:v>42948</c:v>
                </c:pt>
                <c:pt idx="247">
                  <c:v>42979</c:v>
                </c:pt>
                <c:pt idx="248">
                  <c:v>43009</c:v>
                </c:pt>
                <c:pt idx="249">
                  <c:v>43040</c:v>
                </c:pt>
                <c:pt idx="250">
                  <c:v>43070</c:v>
                </c:pt>
                <c:pt idx="251">
                  <c:v>43101</c:v>
                </c:pt>
                <c:pt idx="252">
                  <c:v>43132</c:v>
                </c:pt>
                <c:pt idx="253">
                  <c:v>43160</c:v>
                </c:pt>
                <c:pt idx="254">
                  <c:v>43191</c:v>
                </c:pt>
                <c:pt idx="255">
                  <c:v>43221</c:v>
                </c:pt>
                <c:pt idx="256">
                  <c:v>43252</c:v>
                </c:pt>
                <c:pt idx="257">
                  <c:v>43282</c:v>
                </c:pt>
                <c:pt idx="258">
                  <c:v>43313</c:v>
                </c:pt>
                <c:pt idx="259">
                  <c:v>43344</c:v>
                </c:pt>
                <c:pt idx="260">
                  <c:v>43374</c:v>
                </c:pt>
                <c:pt idx="261">
                  <c:v>43405</c:v>
                </c:pt>
                <c:pt idx="262">
                  <c:v>43435</c:v>
                </c:pt>
                <c:pt idx="263">
                  <c:v>43466</c:v>
                </c:pt>
                <c:pt idx="264">
                  <c:v>43497</c:v>
                </c:pt>
                <c:pt idx="265">
                  <c:v>43525</c:v>
                </c:pt>
                <c:pt idx="266">
                  <c:v>43556</c:v>
                </c:pt>
                <c:pt idx="267">
                  <c:v>43586</c:v>
                </c:pt>
                <c:pt idx="268">
                  <c:v>43617</c:v>
                </c:pt>
                <c:pt idx="269">
                  <c:v>43647</c:v>
                </c:pt>
                <c:pt idx="270">
                  <c:v>43678</c:v>
                </c:pt>
                <c:pt idx="271">
                  <c:v>43709</c:v>
                </c:pt>
                <c:pt idx="272">
                  <c:v>43739</c:v>
                </c:pt>
                <c:pt idx="273">
                  <c:v>43770</c:v>
                </c:pt>
                <c:pt idx="274">
                  <c:v>43800</c:v>
                </c:pt>
                <c:pt idx="275">
                  <c:v>43831</c:v>
                </c:pt>
                <c:pt idx="276">
                  <c:v>43862</c:v>
                </c:pt>
                <c:pt idx="277">
                  <c:v>43891</c:v>
                </c:pt>
                <c:pt idx="278">
                  <c:v>43922</c:v>
                </c:pt>
                <c:pt idx="279">
                  <c:v>43952</c:v>
                </c:pt>
                <c:pt idx="280">
                  <c:v>43983</c:v>
                </c:pt>
                <c:pt idx="281">
                  <c:v>44013</c:v>
                </c:pt>
                <c:pt idx="282">
                  <c:v>44044</c:v>
                </c:pt>
                <c:pt idx="283">
                  <c:v>44075</c:v>
                </c:pt>
                <c:pt idx="284">
                  <c:v>44105</c:v>
                </c:pt>
                <c:pt idx="285">
                  <c:v>44136</c:v>
                </c:pt>
                <c:pt idx="286">
                  <c:v>44166</c:v>
                </c:pt>
                <c:pt idx="287">
                  <c:v>44197</c:v>
                </c:pt>
                <c:pt idx="288">
                  <c:v>44228</c:v>
                </c:pt>
                <c:pt idx="289">
                  <c:v>44256</c:v>
                </c:pt>
                <c:pt idx="290">
                  <c:v>44287</c:v>
                </c:pt>
                <c:pt idx="291">
                  <c:v>44317</c:v>
                </c:pt>
                <c:pt idx="292">
                  <c:v>44348</c:v>
                </c:pt>
                <c:pt idx="293">
                  <c:v>44378</c:v>
                </c:pt>
                <c:pt idx="294">
                  <c:v>44409</c:v>
                </c:pt>
                <c:pt idx="295">
                  <c:v>44440</c:v>
                </c:pt>
                <c:pt idx="296">
                  <c:v>44470</c:v>
                </c:pt>
                <c:pt idx="297">
                  <c:v>44501</c:v>
                </c:pt>
                <c:pt idx="298">
                  <c:v>44531</c:v>
                </c:pt>
                <c:pt idx="299">
                  <c:v>44562</c:v>
                </c:pt>
                <c:pt idx="300">
                  <c:v>44593</c:v>
                </c:pt>
                <c:pt idx="301">
                  <c:v>44621</c:v>
                </c:pt>
                <c:pt idx="302">
                  <c:v>44652</c:v>
                </c:pt>
                <c:pt idx="303">
                  <c:v>44682</c:v>
                </c:pt>
                <c:pt idx="304">
                  <c:v>44713</c:v>
                </c:pt>
                <c:pt idx="305">
                  <c:v>44743</c:v>
                </c:pt>
                <c:pt idx="306">
                  <c:v>44774</c:v>
                </c:pt>
                <c:pt idx="307">
                  <c:v>44805</c:v>
                </c:pt>
                <c:pt idx="308">
                  <c:v>44835</c:v>
                </c:pt>
                <c:pt idx="309">
                  <c:v>44866</c:v>
                </c:pt>
                <c:pt idx="310">
                  <c:v>44896</c:v>
                </c:pt>
                <c:pt idx="311">
                  <c:v>44927</c:v>
                </c:pt>
                <c:pt idx="312">
                  <c:v>44958</c:v>
                </c:pt>
                <c:pt idx="313">
                  <c:v>44986</c:v>
                </c:pt>
                <c:pt idx="314">
                  <c:v>45017</c:v>
                </c:pt>
                <c:pt idx="315">
                  <c:v>45047</c:v>
                </c:pt>
                <c:pt idx="316">
                  <c:v>45078</c:v>
                </c:pt>
                <c:pt idx="317">
                  <c:v>45108</c:v>
                </c:pt>
                <c:pt idx="318">
                  <c:v>45139</c:v>
                </c:pt>
                <c:pt idx="319">
                  <c:v>45170</c:v>
                </c:pt>
                <c:pt idx="320">
                  <c:v>45200</c:v>
                </c:pt>
                <c:pt idx="321">
                  <c:v>45231</c:v>
                </c:pt>
                <c:pt idx="322">
                  <c:v>45261</c:v>
                </c:pt>
                <c:pt idx="323">
                  <c:v>45292</c:v>
                </c:pt>
                <c:pt idx="324">
                  <c:v>45323</c:v>
                </c:pt>
                <c:pt idx="325">
                  <c:v>45352</c:v>
                </c:pt>
                <c:pt idx="326">
                  <c:v>45383</c:v>
                </c:pt>
                <c:pt idx="327">
                  <c:v>45413</c:v>
                </c:pt>
                <c:pt idx="328">
                  <c:v>45444</c:v>
                </c:pt>
                <c:pt idx="329">
                  <c:v>45474</c:v>
                </c:pt>
                <c:pt idx="330">
                  <c:v>45505</c:v>
                </c:pt>
                <c:pt idx="331">
                  <c:v>45536</c:v>
                </c:pt>
                <c:pt idx="332">
                  <c:v>45566</c:v>
                </c:pt>
                <c:pt idx="333">
                  <c:v>45597</c:v>
                </c:pt>
                <c:pt idx="334">
                  <c:v>45627</c:v>
                </c:pt>
                <c:pt idx="335">
                  <c:v>45658</c:v>
                </c:pt>
                <c:pt idx="336">
                  <c:v>45689</c:v>
                </c:pt>
                <c:pt idx="337">
                  <c:v>45717</c:v>
                </c:pt>
                <c:pt idx="338">
                  <c:v>45748</c:v>
                </c:pt>
                <c:pt idx="339">
                  <c:v>45778</c:v>
                </c:pt>
                <c:pt idx="340">
                  <c:v>45809</c:v>
                </c:pt>
                <c:pt idx="341">
                  <c:v>45839</c:v>
                </c:pt>
                <c:pt idx="342">
                  <c:v>45870</c:v>
                </c:pt>
                <c:pt idx="343">
                  <c:v>45901</c:v>
                </c:pt>
                <c:pt idx="344">
                  <c:v>45931</c:v>
                </c:pt>
                <c:pt idx="345">
                  <c:v>45962</c:v>
                </c:pt>
                <c:pt idx="346">
                  <c:v>45992</c:v>
                </c:pt>
                <c:pt idx="347">
                  <c:v>46023</c:v>
                </c:pt>
                <c:pt idx="348">
                  <c:v>46054</c:v>
                </c:pt>
                <c:pt idx="349">
                  <c:v>46082</c:v>
                </c:pt>
                <c:pt idx="350">
                  <c:v>46113</c:v>
                </c:pt>
                <c:pt idx="351">
                  <c:v>46143</c:v>
                </c:pt>
                <c:pt idx="352">
                  <c:v>46174</c:v>
                </c:pt>
                <c:pt idx="353">
                  <c:v>46204</c:v>
                </c:pt>
                <c:pt idx="354">
                  <c:v>46235</c:v>
                </c:pt>
                <c:pt idx="355">
                  <c:v>46266</c:v>
                </c:pt>
                <c:pt idx="356">
                  <c:v>46296</c:v>
                </c:pt>
                <c:pt idx="357">
                  <c:v>46327</c:v>
                </c:pt>
                <c:pt idx="358">
                  <c:v>46357</c:v>
                </c:pt>
              </c:numCache>
            </c:numRef>
          </c:cat>
          <c:val>
            <c:numRef>
              <c:f>Calculations!$R$87:$R$445</c:f>
              <c:numCache>
                <c:formatCode>0</c:formatCode>
                <c:ptCount val="359"/>
                <c:pt idx="0">
                  <c:v>2594.0499999999997</c:v>
                </c:pt>
                <c:pt idx="1">
                  <c:v>2620.3500000000004</c:v>
                </c:pt>
                <c:pt idx="2">
                  <c:v>2564.5</c:v>
                </c:pt>
                <c:pt idx="3">
                  <c:v>2565.1999999999998</c:v>
                </c:pt>
                <c:pt idx="4">
                  <c:v>2535.1</c:v>
                </c:pt>
                <c:pt idx="5">
                  <c:v>2408.1999999999998</c:v>
                </c:pt>
                <c:pt idx="6">
                  <c:v>2404.25</c:v>
                </c:pt>
                <c:pt idx="7">
                  <c:v>2391</c:v>
                </c:pt>
                <c:pt idx="8">
                  <c:v>2395.4</c:v>
                </c:pt>
                <c:pt idx="9">
                  <c:v>2258</c:v>
                </c:pt>
                <c:pt idx="10">
                  <c:v>2134.1</c:v>
                </c:pt>
                <c:pt idx="11">
                  <c:v>2135.35</c:v>
                </c:pt>
                <c:pt idx="12">
                  <c:v>2192.5</c:v>
                </c:pt>
                <c:pt idx="13">
                  <c:v>2176.65</c:v>
                </c:pt>
                <c:pt idx="14">
                  <c:v>2264.4</c:v>
                </c:pt>
                <c:pt idx="15">
                  <c:v>2192.4</c:v>
                </c:pt>
                <c:pt idx="16">
                  <c:v>2139.7999999999997</c:v>
                </c:pt>
                <c:pt idx="17">
                  <c:v>2140.9</c:v>
                </c:pt>
                <c:pt idx="18">
                  <c:v>2074</c:v>
                </c:pt>
                <c:pt idx="19">
                  <c:v>2108.1</c:v>
                </c:pt>
                <c:pt idx="20">
                  <c:v>2152.9</c:v>
                </c:pt>
                <c:pt idx="21">
                  <c:v>2140.1</c:v>
                </c:pt>
                <c:pt idx="22">
                  <c:v>2123.4499999999998</c:v>
                </c:pt>
                <c:pt idx="23">
                  <c:v>2084.15</c:v>
                </c:pt>
                <c:pt idx="24">
                  <c:v>2084.6</c:v>
                </c:pt>
                <c:pt idx="25">
                  <c:v>2067.5</c:v>
                </c:pt>
                <c:pt idx="26">
                  <c:v>2029.1999999999998</c:v>
                </c:pt>
                <c:pt idx="27">
                  <c:v>1984.8500000000001</c:v>
                </c:pt>
                <c:pt idx="28">
                  <c:v>1876.2</c:v>
                </c:pt>
                <c:pt idx="29">
                  <c:v>1833.55</c:v>
                </c:pt>
                <c:pt idx="30">
                  <c:v>1832.75</c:v>
                </c:pt>
                <c:pt idx="31">
                  <c:v>1881</c:v>
                </c:pt>
                <c:pt idx="32">
                  <c:v>2204.5500000000002</c:v>
                </c:pt>
                <c:pt idx="33">
                  <c:v>2078.65</c:v>
                </c:pt>
                <c:pt idx="34">
                  <c:v>2006.9499999999998</c:v>
                </c:pt>
                <c:pt idx="35">
                  <c:v>2010.1499999999999</c:v>
                </c:pt>
                <c:pt idx="36">
                  <c:v>2106.5</c:v>
                </c:pt>
                <c:pt idx="37">
                  <c:v>1996.15</c:v>
                </c:pt>
                <c:pt idx="38">
                  <c:v>1948.0500000000002</c:v>
                </c:pt>
                <c:pt idx="39">
                  <c:v>1913.95</c:v>
                </c:pt>
                <c:pt idx="40">
                  <c:v>1977.25</c:v>
                </c:pt>
                <c:pt idx="41">
                  <c:v>1944.4</c:v>
                </c:pt>
                <c:pt idx="42">
                  <c:v>1895.2</c:v>
                </c:pt>
                <c:pt idx="43">
                  <c:v>1880.2</c:v>
                </c:pt>
                <c:pt idx="44">
                  <c:v>1850.8500000000001</c:v>
                </c:pt>
                <c:pt idx="45">
                  <c:v>1823.5</c:v>
                </c:pt>
                <c:pt idx="46">
                  <c:v>1860.8000000000002</c:v>
                </c:pt>
                <c:pt idx="47">
                  <c:v>1809.3000000000002</c:v>
                </c:pt>
                <c:pt idx="48">
                  <c:v>1776.8000000000002</c:v>
                </c:pt>
                <c:pt idx="49">
                  <c:v>1780.6999999999998</c:v>
                </c:pt>
                <c:pt idx="50">
                  <c:v>1756.9499999999998</c:v>
                </c:pt>
                <c:pt idx="51">
                  <c:v>1828.8999999999999</c:v>
                </c:pt>
                <c:pt idx="52">
                  <c:v>1809.1499999999999</c:v>
                </c:pt>
                <c:pt idx="53">
                  <c:v>1797.8</c:v>
                </c:pt>
                <c:pt idx="54">
                  <c:v>1830.4499999999998</c:v>
                </c:pt>
                <c:pt idx="55">
                  <c:v>1896.1000000000001</c:v>
                </c:pt>
                <c:pt idx="56">
                  <c:v>1900.75</c:v>
                </c:pt>
                <c:pt idx="57">
                  <c:v>1857.2</c:v>
                </c:pt>
                <c:pt idx="58">
                  <c:v>1863.3500000000001</c:v>
                </c:pt>
                <c:pt idx="59">
                  <c:v>1895.95</c:v>
                </c:pt>
                <c:pt idx="60">
                  <c:v>1982.8</c:v>
                </c:pt>
                <c:pt idx="61">
                  <c:v>1962.85</c:v>
                </c:pt>
                <c:pt idx="62">
                  <c:v>2008.3000000000002</c:v>
                </c:pt>
                <c:pt idx="63">
                  <c:v>2087.25</c:v>
                </c:pt>
                <c:pt idx="64">
                  <c:v>2131.0499999999997</c:v>
                </c:pt>
                <c:pt idx="65">
                  <c:v>2075.5500000000002</c:v>
                </c:pt>
                <c:pt idx="66">
                  <c:v>2049.1999999999998</c:v>
                </c:pt>
                <c:pt idx="67">
                  <c:v>2103.15</c:v>
                </c:pt>
                <c:pt idx="68">
                  <c:v>2082.9499999999998</c:v>
                </c:pt>
                <c:pt idx="69">
                  <c:v>2099.5</c:v>
                </c:pt>
                <c:pt idx="70">
                  <c:v>2189</c:v>
                </c:pt>
                <c:pt idx="71">
                  <c:v>2342.8000000000002</c:v>
                </c:pt>
                <c:pt idx="72">
                  <c:v>2338.6999999999998</c:v>
                </c:pt>
                <c:pt idx="73">
                  <c:v>2206.75</c:v>
                </c:pt>
                <c:pt idx="74">
                  <c:v>2129.9</c:v>
                </c:pt>
                <c:pt idx="75">
                  <c:v>2311.9</c:v>
                </c:pt>
                <c:pt idx="76">
                  <c:v>2314.5</c:v>
                </c:pt>
                <c:pt idx="77">
                  <c:v>2277.9499999999998</c:v>
                </c:pt>
                <c:pt idx="78">
                  <c:v>2325.9</c:v>
                </c:pt>
                <c:pt idx="79">
                  <c:v>2442.3500000000004</c:v>
                </c:pt>
                <c:pt idx="80">
                  <c:v>2444.0500000000002</c:v>
                </c:pt>
                <c:pt idx="81">
                  <c:v>2520.75</c:v>
                </c:pt>
                <c:pt idx="82">
                  <c:v>2629.5499999999997</c:v>
                </c:pt>
                <c:pt idx="83">
                  <c:v>2666.9</c:v>
                </c:pt>
                <c:pt idx="84">
                  <c:v>2595.75</c:v>
                </c:pt>
                <c:pt idx="85">
                  <c:v>2588.4500000000003</c:v>
                </c:pt>
                <c:pt idx="86">
                  <c:v>2558.6999999999998</c:v>
                </c:pt>
                <c:pt idx="87">
                  <c:v>2421.65</c:v>
                </c:pt>
                <c:pt idx="88">
                  <c:v>2468.6999999999998</c:v>
                </c:pt>
                <c:pt idx="89">
                  <c:v>2507.9499999999998</c:v>
                </c:pt>
                <c:pt idx="90">
                  <c:v>2521.1999999999998</c:v>
                </c:pt>
                <c:pt idx="91">
                  <c:v>2547.1999999999998</c:v>
                </c:pt>
                <c:pt idx="92">
                  <c:v>2627.9</c:v>
                </c:pt>
                <c:pt idx="93">
                  <c:v>2743.95</c:v>
                </c:pt>
                <c:pt idx="94">
                  <c:v>2771.85</c:v>
                </c:pt>
                <c:pt idx="95">
                  <c:v>2652.3</c:v>
                </c:pt>
                <c:pt idx="96">
                  <c:v>2633.25</c:v>
                </c:pt>
                <c:pt idx="97">
                  <c:v>2681.95</c:v>
                </c:pt>
                <c:pt idx="98">
                  <c:v>2631.2</c:v>
                </c:pt>
                <c:pt idx="99">
                  <c:v>2590.2999999999997</c:v>
                </c:pt>
                <c:pt idx="100">
                  <c:v>2642.1</c:v>
                </c:pt>
                <c:pt idx="101">
                  <c:v>2591.4499999999998</c:v>
                </c:pt>
                <c:pt idx="102">
                  <c:v>2660.4</c:v>
                </c:pt>
                <c:pt idx="103">
                  <c:v>2736.3</c:v>
                </c:pt>
                <c:pt idx="104">
                  <c:v>2814.7000000000003</c:v>
                </c:pt>
                <c:pt idx="105">
                  <c:v>2879.1000000000004</c:v>
                </c:pt>
                <c:pt idx="106">
                  <c:v>3093.75</c:v>
                </c:pt>
                <c:pt idx="107">
                  <c:v>3307.4</c:v>
                </c:pt>
                <c:pt idx="108">
                  <c:v>3332.7999999999997</c:v>
                </c:pt>
                <c:pt idx="109">
                  <c:v>3325.85</c:v>
                </c:pt>
                <c:pt idx="110">
                  <c:v>3615.05</c:v>
                </c:pt>
                <c:pt idx="111">
                  <c:v>3978.05</c:v>
                </c:pt>
                <c:pt idx="112">
                  <c:v>3505.3500000000004</c:v>
                </c:pt>
                <c:pt idx="113">
                  <c:v>3716.7000000000003</c:v>
                </c:pt>
                <c:pt idx="114">
                  <c:v>3699.15</c:v>
                </c:pt>
                <c:pt idx="115">
                  <c:v>3516.6000000000004</c:v>
                </c:pt>
                <c:pt idx="116">
                  <c:v>3464.9</c:v>
                </c:pt>
                <c:pt idx="117">
                  <c:v>3716.75</c:v>
                </c:pt>
                <c:pt idx="118">
                  <c:v>3723</c:v>
                </c:pt>
                <c:pt idx="119">
                  <c:v>3720.75</c:v>
                </c:pt>
                <c:pt idx="120">
                  <c:v>3898.75</c:v>
                </c:pt>
                <c:pt idx="121">
                  <c:v>3804.95</c:v>
                </c:pt>
                <c:pt idx="122">
                  <c:v>3923.35</c:v>
                </c:pt>
                <c:pt idx="123">
                  <c:v>3828.1</c:v>
                </c:pt>
                <c:pt idx="124">
                  <c:v>3752.7</c:v>
                </c:pt>
                <c:pt idx="125">
                  <c:v>3812.1499999999996</c:v>
                </c:pt>
                <c:pt idx="126">
                  <c:v>3819.45</c:v>
                </c:pt>
                <c:pt idx="127">
                  <c:v>4079.9</c:v>
                </c:pt>
                <c:pt idx="128">
                  <c:v>4308.75</c:v>
                </c:pt>
                <c:pt idx="129">
                  <c:v>4575.45</c:v>
                </c:pt>
                <c:pt idx="130">
                  <c:v>4562.2000000000007</c:v>
                </c:pt>
                <c:pt idx="131">
                  <c:v>5030.7</c:v>
                </c:pt>
                <c:pt idx="132">
                  <c:v>5197.1500000000005</c:v>
                </c:pt>
                <c:pt idx="133">
                  <c:v>5413.5</c:v>
                </c:pt>
                <c:pt idx="134">
                  <c:v>5053.3999999999996</c:v>
                </c:pt>
                <c:pt idx="135">
                  <c:v>4906.7</c:v>
                </c:pt>
                <c:pt idx="136">
                  <c:v>5073.1499999999996</c:v>
                </c:pt>
                <c:pt idx="137">
                  <c:v>4991</c:v>
                </c:pt>
                <c:pt idx="138">
                  <c:v>4546.6000000000004</c:v>
                </c:pt>
                <c:pt idx="139">
                  <c:v>4846.75</c:v>
                </c:pt>
                <c:pt idx="140">
                  <c:v>4026.45</c:v>
                </c:pt>
                <c:pt idx="141">
                  <c:v>4573.3999999999996</c:v>
                </c:pt>
                <c:pt idx="142">
                  <c:v>4935.8499999999995</c:v>
                </c:pt>
                <c:pt idx="143">
                  <c:v>5195.2</c:v>
                </c:pt>
                <c:pt idx="144">
                  <c:v>5355</c:v>
                </c:pt>
                <c:pt idx="145">
                  <c:v>5036.3999999999996</c:v>
                </c:pt>
                <c:pt idx="146">
                  <c:v>4941.8</c:v>
                </c:pt>
                <c:pt idx="147">
                  <c:v>5443.3</c:v>
                </c:pt>
                <c:pt idx="148">
                  <c:v>5167.7999999999993</c:v>
                </c:pt>
                <c:pt idx="149">
                  <c:v>5202.05</c:v>
                </c:pt>
                <c:pt idx="150">
                  <c:v>5283.9</c:v>
                </c:pt>
                <c:pt idx="151">
                  <c:v>5612</c:v>
                </c:pt>
                <c:pt idx="152">
                  <c:v>5740.8</c:v>
                </c:pt>
                <c:pt idx="153">
                  <c:v>6484.25</c:v>
                </c:pt>
                <c:pt idx="154">
                  <c:v>6008.4500000000007</c:v>
                </c:pt>
                <c:pt idx="155">
                  <c:v>5937.1500000000005</c:v>
                </c:pt>
                <c:pt idx="156">
                  <c:v>6100.9000000000005</c:v>
                </c:pt>
                <c:pt idx="157">
                  <c:v>6118.5</c:v>
                </c:pt>
                <c:pt idx="158">
                  <c:v>6456.4</c:v>
                </c:pt>
                <c:pt idx="159">
                  <c:v>6605.05</c:v>
                </c:pt>
                <c:pt idx="160">
                  <c:v>6758.9</c:v>
                </c:pt>
                <c:pt idx="161">
                  <c:v>6400.2999999999993</c:v>
                </c:pt>
                <c:pt idx="162">
                  <c:v>6749.2999999999993</c:v>
                </c:pt>
                <c:pt idx="163">
                  <c:v>7065.25</c:v>
                </c:pt>
                <c:pt idx="164">
                  <c:v>7346.5</c:v>
                </c:pt>
                <c:pt idx="165">
                  <c:v>7547</c:v>
                </c:pt>
                <c:pt idx="166">
                  <c:v>7652.95</c:v>
                </c:pt>
                <c:pt idx="167">
                  <c:v>7192.35</c:v>
                </c:pt>
                <c:pt idx="168">
                  <c:v>7605.2999999999993</c:v>
                </c:pt>
                <c:pt idx="169">
                  <c:v>7684.25</c:v>
                </c:pt>
                <c:pt idx="170">
                  <c:v>8145.85</c:v>
                </c:pt>
                <c:pt idx="171">
                  <c:v>8094.25</c:v>
                </c:pt>
                <c:pt idx="172">
                  <c:v>7949.95</c:v>
                </c:pt>
                <c:pt idx="173">
                  <c:v>8519.2999999999993</c:v>
                </c:pt>
                <c:pt idx="174">
                  <c:v>9608.65</c:v>
                </c:pt>
                <c:pt idx="175">
                  <c:v>8521.2000000000007</c:v>
                </c:pt>
                <c:pt idx="176">
                  <c:v>9074.9500000000007</c:v>
                </c:pt>
                <c:pt idx="177">
                  <c:v>9210.15</c:v>
                </c:pt>
                <c:pt idx="178">
                  <c:v>8091.35</c:v>
                </c:pt>
                <c:pt idx="179">
                  <c:v>9182.15</c:v>
                </c:pt>
                <c:pt idx="180">
                  <c:v>9274.7999999999993</c:v>
                </c:pt>
                <c:pt idx="181">
                  <c:v>8645</c:v>
                </c:pt>
                <c:pt idx="182">
                  <c:v>8561.75</c:v>
                </c:pt>
                <c:pt idx="183">
                  <c:v>8086</c:v>
                </c:pt>
                <c:pt idx="184">
                  <c:v>8312.2000000000007</c:v>
                </c:pt>
                <c:pt idx="185">
                  <c:v>8450.5999999999985</c:v>
                </c:pt>
                <c:pt idx="186">
                  <c:v>8539.25</c:v>
                </c:pt>
                <c:pt idx="187">
                  <c:v>9155.2999999999993</c:v>
                </c:pt>
                <c:pt idx="188">
                  <c:v>8870.0499999999993</c:v>
                </c:pt>
                <c:pt idx="189">
                  <c:v>8949.2999999999993</c:v>
                </c:pt>
                <c:pt idx="190">
                  <c:v>8610.7000000000007</c:v>
                </c:pt>
                <c:pt idx="191">
                  <c:v>8623.4</c:v>
                </c:pt>
                <c:pt idx="192">
                  <c:v>8164.9</c:v>
                </c:pt>
                <c:pt idx="193">
                  <c:v>8191.05</c:v>
                </c:pt>
                <c:pt idx="194">
                  <c:v>7535.9500000000007</c:v>
                </c:pt>
                <c:pt idx="195">
                  <c:v>7139.85</c:v>
                </c:pt>
                <c:pt idx="196">
                  <c:v>6091.1</c:v>
                </c:pt>
                <c:pt idx="197">
                  <c:v>6717.1</c:v>
                </c:pt>
                <c:pt idx="198">
                  <c:v>7113.25</c:v>
                </c:pt>
                <c:pt idx="199">
                  <c:v>6758.5</c:v>
                </c:pt>
                <c:pt idx="200">
                  <c:v>6765.6500000000005</c:v>
                </c:pt>
                <c:pt idx="201">
                  <c:v>6415.3499999999995</c:v>
                </c:pt>
                <c:pt idx="202">
                  <c:v>6167.05</c:v>
                </c:pt>
                <c:pt idx="203">
                  <c:v>6380.1</c:v>
                </c:pt>
                <c:pt idx="204">
                  <c:v>6738.6</c:v>
                </c:pt>
                <c:pt idx="205">
                  <c:v>6523.35</c:v>
                </c:pt>
                <c:pt idx="206">
                  <c:v>6487.6</c:v>
                </c:pt>
                <c:pt idx="207">
                  <c:v>6271.25</c:v>
                </c:pt>
                <c:pt idx="208">
                  <c:v>6581.5999999999995</c:v>
                </c:pt>
                <c:pt idx="209">
                  <c:v>6439.0999999999995</c:v>
                </c:pt>
                <c:pt idx="210">
                  <c:v>6448.0499999999993</c:v>
                </c:pt>
                <c:pt idx="211">
                  <c:v>6100.75</c:v>
                </c:pt>
                <c:pt idx="212">
                  <c:v>5850.3499999999995</c:v>
                </c:pt>
                <c:pt idx="213">
                  <c:v>5978.8</c:v>
                </c:pt>
                <c:pt idx="214">
                  <c:v>6126.5</c:v>
                </c:pt>
                <c:pt idx="215">
                  <c:v>6433.6</c:v>
                </c:pt>
                <c:pt idx="216">
                  <c:v>6173.2000000000007</c:v>
                </c:pt>
                <c:pt idx="217">
                  <c:v>6000.2999999999993</c:v>
                </c:pt>
                <c:pt idx="218">
                  <c:v>5954.3499999999995</c:v>
                </c:pt>
                <c:pt idx="219">
                  <c:v>5980.85</c:v>
                </c:pt>
                <c:pt idx="220">
                  <c:v>5855</c:v>
                </c:pt>
                <c:pt idx="221">
                  <c:v>5664</c:v>
                </c:pt>
                <c:pt idx="222">
                  <c:v>5478.5</c:v>
                </c:pt>
                <c:pt idx="223">
                  <c:v>5707</c:v>
                </c:pt>
                <c:pt idx="224">
                  <c:v>5572</c:v>
                </c:pt>
                <c:pt idx="225">
                  <c:v>5570</c:v>
                </c:pt>
                <c:pt idx="226">
                  <c:v>5370</c:v>
                </c:pt>
                <c:pt idx="227">
                  <c:v>5440</c:v>
                </c:pt>
                <c:pt idx="228">
                  <c:v>5685</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numCache>
            </c:numRef>
          </c:val>
          <c:smooth val="0"/>
        </c:ser>
        <c:ser>
          <c:idx val="1"/>
          <c:order val="1"/>
          <c:spPr>
            <a:ln w="12700">
              <a:solidFill>
                <a:srgbClr val="000080"/>
              </a:solidFill>
              <a:prstDash val="sysDash"/>
            </a:ln>
          </c:spPr>
          <c:marker>
            <c:symbol val="none"/>
          </c:marker>
          <c:cat>
            <c:numRef>
              <c:f>Calculations!$B$87:$B$445</c:f>
              <c:numCache>
                <c:formatCode>m/d/yyyy</c:formatCode>
                <c:ptCount val="359"/>
                <c:pt idx="0">
                  <c:v>35462</c:v>
                </c:pt>
                <c:pt idx="1">
                  <c:v>35490</c:v>
                </c:pt>
                <c:pt idx="2">
                  <c:v>35521</c:v>
                </c:pt>
                <c:pt idx="3">
                  <c:v>35551</c:v>
                </c:pt>
                <c:pt idx="4">
                  <c:v>35582</c:v>
                </c:pt>
                <c:pt idx="5">
                  <c:v>35612</c:v>
                </c:pt>
                <c:pt idx="6">
                  <c:v>35643</c:v>
                </c:pt>
                <c:pt idx="7">
                  <c:v>35674</c:v>
                </c:pt>
                <c:pt idx="8">
                  <c:v>35704</c:v>
                </c:pt>
                <c:pt idx="9">
                  <c:v>35735</c:v>
                </c:pt>
                <c:pt idx="10">
                  <c:v>35765</c:v>
                </c:pt>
                <c:pt idx="11">
                  <c:v>35796</c:v>
                </c:pt>
                <c:pt idx="12">
                  <c:v>35827</c:v>
                </c:pt>
                <c:pt idx="13">
                  <c:v>35855</c:v>
                </c:pt>
                <c:pt idx="14">
                  <c:v>35886</c:v>
                </c:pt>
                <c:pt idx="15">
                  <c:v>35916</c:v>
                </c:pt>
                <c:pt idx="16">
                  <c:v>35947</c:v>
                </c:pt>
                <c:pt idx="17">
                  <c:v>35977</c:v>
                </c:pt>
                <c:pt idx="18">
                  <c:v>36008</c:v>
                </c:pt>
                <c:pt idx="19">
                  <c:v>36039</c:v>
                </c:pt>
                <c:pt idx="20">
                  <c:v>36069</c:v>
                </c:pt>
                <c:pt idx="21">
                  <c:v>36100</c:v>
                </c:pt>
                <c:pt idx="22">
                  <c:v>36130</c:v>
                </c:pt>
                <c:pt idx="23">
                  <c:v>36161</c:v>
                </c:pt>
                <c:pt idx="24">
                  <c:v>36192</c:v>
                </c:pt>
                <c:pt idx="25">
                  <c:v>36220</c:v>
                </c:pt>
                <c:pt idx="26">
                  <c:v>36251</c:v>
                </c:pt>
                <c:pt idx="27">
                  <c:v>36281</c:v>
                </c:pt>
                <c:pt idx="28">
                  <c:v>36312</c:v>
                </c:pt>
                <c:pt idx="29">
                  <c:v>36342</c:v>
                </c:pt>
                <c:pt idx="30">
                  <c:v>36373</c:v>
                </c:pt>
                <c:pt idx="31">
                  <c:v>36404</c:v>
                </c:pt>
                <c:pt idx="32">
                  <c:v>36434</c:v>
                </c:pt>
                <c:pt idx="33">
                  <c:v>36465</c:v>
                </c:pt>
                <c:pt idx="34">
                  <c:v>36495</c:v>
                </c:pt>
                <c:pt idx="35">
                  <c:v>36526</c:v>
                </c:pt>
                <c:pt idx="36">
                  <c:v>36557</c:v>
                </c:pt>
                <c:pt idx="37">
                  <c:v>36586</c:v>
                </c:pt>
                <c:pt idx="38">
                  <c:v>36617</c:v>
                </c:pt>
                <c:pt idx="39">
                  <c:v>36647</c:v>
                </c:pt>
                <c:pt idx="40">
                  <c:v>36678</c:v>
                </c:pt>
                <c:pt idx="41">
                  <c:v>36708</c:v>
                </c:pt>
                <c:pt idx="42">
                  <c:v>36739</c:v>
                </c:pt>
                <c:pt idx="43">
                  <c:v>36770</c:v>
                </c:pt>
                <c:pt idx="44">
                  <c:v>36800</c:v>
                </c:pt>
                <c:pt idx="45">
                  <c:v>36831</c:v>
                </c:pt>
                <c:pt idx="46">
                  <c:v>36861</c:v>
                </c:pt>
                <c:pt idx="47">
                  <c:v>36892</c:v>
                </c:pt>
                <c:pt idx="48">
                  <c:v>36923</c:v>
                </c:pt>
                <c:pt idx="49">
                  <c:v>36951</c:v>
                </c:pt>
                <c:pt idx="50">
                  <c:v>36982</c:v>
                </c:pt>
                <c:pt idx="51">
                  <c:v>37012</c:v>
                </c:pt>
                <c:pt idx="52">
                  <c:v>37043</c:v>
                </c:pt>
                <c:pt idx="53">
                  <c:v>37073</c:v>
                </c:pt>
                <c:pt idx="54">
                  <c:v>37104</c:v>
                </c:pt>
                <c:pt idx="55">
                  <c:v>37135</c:v>
                </c:pt>
                <c:pt idx="56">
                  <c:v>37165</c:v>
                </c:pt>
                <c:pt idx="57">
                  <c:v>37196</c:v>
                </c:pt>
                <c:pt idx="58">
                  <c:v>37226</c:v>
                </c:pt>
                <c:pt idx="59">
                  <c:v>37257</c:v>
                </c:pt>
                <c:pt idx="60">
                  <c:v>37288</c:v>
                </c:pt>
                <c:pt idx="61">
                  <c:v>37316</c:v>
                </c:pt>
                <c:pt idx="62">
                  <c:v>37347</c:v>
                </c:pt>
                <c:pt idx="63">
                  <c:v>37377</c:v>
                </c:pt>
                <c:pt idx="64">
                  <c:v>37408</c:v>
                </c:pt>
                <c:pt idx="65">
                  <c:v>37438</c:v>
                </c:pt>
                <c:pt idx="66">
                  <c:v>37469</c:v>
                </c:pt>
                <c:pt idx="67">
                  <c:v>37500</c:v>
                </c:pt>
                <c:pt idx="68">
                  <c:v>37530</c:v>
                </c:pt>
                <c:pt idx="69">
                  <c:v>37561</c:v>
                </c:pt>
                <c:pt idx="70">
                  <c:v>37591</c:v>
                </c:pt>
                <c:pt idx="71">
                  <c:v>37622</c:v>
                </c:pt>
                <c:pt idx="72">
                  <c:v>37653</c:v>
                </c:pt>
                <c:pt idx="73">
                  <c:v>37681</c:v>
                </c:pt>
                <c:pt idx="74">
                  <c:v>37712</c:v>
                </c:pt>
                <c:pt idx="75">
                  <c:v>37742</c:v>
                </c:pt>
                <c:pt idx="76">
                  <c:v>37773</c:v>
                </c:pt>
                <c:pt idx="77">
                  <c:v>37803</c:v>
                </c:pt>
                <c:pt idx="78">
                  <c:v>37834</c:v>
                </c:pt>
                <c:pt idx="79">
                  <c:v>37865</c:v>
                </c:pt>
                <c:pt idx="80">
                  <c:v>37895</c:v>
                </c:pt>
                <c:pt idx="81">
                  <c:v>37926</c:v>
                </c:pt>
                <c:pt idx="82">
                  <c:v>37956</c:v>
                </c:pt>
                <c:pt idx="83">
                  <c:v>37987</c:v>
                </c:pt>
                <c:pt idx="84">
                  <c:v>38018</c:v>
                </c:pt>
                <c:pt idx="85">
                  <c:v>38047</c:v>
                </c:pt>
                <c:pt idx="86">
                  <c:v>38078</c:v>
                </c:pt>
                <c:pt idx="87">
                  <c:v>38108</c:v>
                </c:pt>
                <c:pt idx="88">
                  <c:v>38139</c:v>
                </c:pt>
                <c:pt idx="89">
                  <c:v>38169</c:v>
                </c:pt>
                <c:pt idx="90">
                  <c:v>38200</c:v>
                </c:pt>
                <c:pt idx="91">
                  <c:v>38231</c:v>
                </c:pt>
                <c:pt idx="92">
                  <c:v>38261</c:v>
                </c:pt>
                <c:pt idx="93">
                  <c:v>38292</c:v>
                </c:pt>
                <c:pt idx="94">
                  <c:v>38322</c:v>
                </c:pt>
                <c:pt idx="95">
                  <c:v>38353</c:v>
                </c:pt>
                <c:pt idx="96">
                  <c:v>38384</c:v>
                </c:pt>
                <c:pt idx="97">
                  <c:v>38412</c:v>
                </c:pt>
                <c:pt idx="98">
                  <c:v>38443</c:v>
                </c:pt>
                <c:pt idx="99">
                  <c:v>38473</c:v>
                </c:pt>
                <c:pt idx="100">
                  <c:v>38504</c:v>
                </c:pt>
                <c:pt idx="101">
                  <c:v>38534</c:v>
                </c:pt>
                <c:pt idx="102">
                  <c:v>38565</c:v>
                </c:pt>
                <c:pt idx="103">
                  <c:v>38596</c:v>
                </c:pt>
                <c:pt idx="104">
                  <c:v>38626</c:v>
                </c:pt>
                <c:pt idx="105">
                  <c:v>38657</c:v>
                </c:pt>
                <c:pt idx="106">
                  <c:v>38687</c:v>
                </c:pt>
                <c:pt idx="107">
                  <c:v>38718</c:v>
                </c:pt>
                <c:pt idx="108">
                  <c:v>38749</c:v>
                </c:pt>
                <c:pt idx="109">
                  <c:v>38777</c:v>
                </c:pt>
                <c:pt idx="110">
                  <c:v>38808</c:v>
                </c:pt>
                <c:pt idx="111">
                  <c:v>38838</c:v>
                </c:pt>
                <c:pt idx="112">
                  <c:v>38869</c:v>
                </c:pt>
                <c:pt idx="113">
                  <c:v>38899</c:v>
                </c:pt>
                <c:pt idx="114">
                  <c:v>38930</c:v>
                </c:pt>
                <c:pt idx="115">
                  <c:v>38961</c:v>
                </c:pt>
                <c:pt idx="116">
                  <c:v>38991</c:v>
                </c:pt>
                <c:pt idx="117">
                  <c:v>39022</c:v>
                </c:pt>
                <c:pt idx="118">
                  <c:v>39052</c:v>
                </c:pt>
                <c:pt idx="119">
                  <c:v>39083</c:v>
                </c:pt>
                <c:pt idx="120">
                  <c:v>39114</c:v>
                </c:pt>
                <c:pt idx="121">
                  <c:v>39142</c:v>
                </c:pt>
                <c:pt idx="122">
                  <c:v>39173</c:v>
                </c:pt>
                <c:pt idx="123">
                  <c:v>39203</c:v>
                </c:pt>
                <c:pt idx="124">
                  <c:v>39234</c:v>
                </c:pt>
                <c:pt idx="125">
                  <c:v>39264</c:v>
                </c:pt>
                <c:pt idx="126">
                  <c:v>39295</c:v>
                </c:pt>
                <c:pt idx="127">
                  <c:v>39326</c:v>
                </c:pt>
                <c:pt idx="128">
                  <c:v>39356</c:v>
                </c:pt>
                <c:pt idx="129">
                  <c:v>39387</c:v>
                </c:pt>
                <c:pt idx="130">
                  <c:v>39417</c:v>
                </c:pt>
                <c:pt idx="131">
                  <c:v>39448</c:v>
                </c:pt>
                <c:pt idx="132">
                  <c:v>39479</c:v>
                </c:pt>
                <c:pt idx="133">
                  <c:v>39508</c:v>
                </c:pt>
                <c:pt idx="134">
                  <c:v>39539</c:v>
                </c:pt>
                <c:pt idx="135">
                  <c:v>39569</c:v>
                </c:pt>
                <c:pt idx="136">
                  <c:v>39600</c:v>
                </c:pt>
                <c:pt idx="137">
                  <c:v>39630</c:v>
                </c:pt>
                <c:pt idx="138">
                  <c:v>39661</c:v>
                </c:pt>
                <c:pt idx="139">
                  <c:v>39692</c:v>
                </c:pt>
                <c:pt idx="140">
                  <c:v>39722</c:v>
                </c:pt>
                <c:pt idx="141">
                  <c:v>39753</c:v>
                </c:pt>
                <c:pt idx="142">
                  <c:v>39783</c:v>
                </c:pt>
                <c:pt idx="143">
                  <c:v>39814</c:v>
                </c:pt>
                <c:pt idx="144">
                  <c:v>39845</c:v>
                </c:pt>
                <c:pt idx="145">
                  <c:v>39873</c:v>
                </c:pt>
                <c:pt idx="146">
                  <c:v>39904</c:v>
                </c:pt>
                <c:pt idx="147">
                  <c:v>39934</c:v>
                </c:pt>
                <c:pt idx="148">
                  <c:v>39965</c:v>
                </c:pt>
                <c:pt idx="149">
                  <c:v>39995</c:v>
                </c:pt>
                <c:pt idx="150">
                  <c:v>40026</c:v>
                </c:pt>
                <c:pt idx="151">
                  <c:v>40057</c:v>
                </c:pt>
                <c:pt idx="152">
                  <c:v>40087</c:v>
                </c:pt>
                <c:pt idx="153">
                  <c:v>40118</c:v>
                </c:pt>
                <c:pt idx="154">
                  <c:v>40148</c:v>
                </c:pt>
                <c:pt idx="155">
                  <c:v>40179</c:v>
                </c:pt>
                <c:pt idx="156">
                  <c:v>40210</c:v>
                </c:pt>
                <c:pt idx="157">
                  <c:v>40238</c:v>
                </c:pt>
                <c:pt idx="158">
                  <c:v>40269</c:v>
                </c:pt>
                <c:pt idx="159">
                  <c:v>40299</c:v>
                </c:pt>
                <c:pt idx="160">
                  <c:v>40330</c:v>
                </c:pt>
                <c:pt idx="161">
                  <c:v>40360</c:v>
                </c:pt>
                <c:pt idx="162">
                  <c:v>40391</c:v>
                </c:pt>
                <c:pt idx="163">
                  <c:v>40422</c:v>
                </c:pt>
                <c:pt idx="164">
                  <c:v>40452</c:v>
                </c:pt>
                <c:pt idx="165">
                  <c:v>40483</c:v>
                </c:pt>
                <c:pt idx="166">
                  <c:v>40513</c:v>
                </c:pt>
                <c:pt idx="167">
                  <c:v>40544</c:v>
                </c:pt>
                <c:pt idx="168">
                  <c:v>40575</c:v>
                </c:pt>
                <c:pt idx="169">
                  <c:v>40603</c:v>
                </c:pt>
                <c:pt idx="170">
                  <c:v>40634</c:v>
                </c:pt>
                <c:pt idx="171">
                  <c:v>40664</c:v>
                </c:pt>
                <c:pt idx="172">
                  <c:v>40695</c:v>
                </c:pt>
                <c:pt idx="173">
                  <c:v>40725</c:v>
                </c:pt>
                <c:pt idx="174">
                  <c:v>40756</c:v>
                </c:pt>
                <c:pt idx="175">
                  <c:v>40787</c:v>
                </c:pt>
                <c:pt idx="176">
                  <c:v>40817</c:v>
                </c:pt>
                <c:pt idx="177">
                  <c:v>40848</c:v>
                </c:pt>
                <c:pt idx="178">
                  <c:v>40878</c:v>
                </c:pt>
                <c:pt idx="179">
                  <c:v>40909</c:v>
                </c:pt>
                <c:pt idx="180">
                  <c:v>40940</c:v>
                </c:pt>
                <c:pt idx="181">
                  <c:v>40969</c:v>
                </c:pt>
                <c:pt idx="182">
                  <c:v>41000</c:v>
                </c:pt>
                <c:pt idx="183">
                  <c:v>41030</c:v>
                </c:pt>
                <c:pt idx="184">
                  <c:v>41061</c:v>
                </c:pt>
                <c:pt idx="185">
                  <c:v>41091</c:v>
                </c:pt>
                <c:pt idx="186">
                  <c:v>41122</c:v>
                </c:pt>
                <c:pt idx="187">
                  <c:v>41153</c:v>
                </c:pt>
                <c:pt idx="188">
                  <c:v>41183</c:v>
                </c:pt>
                <c:pt idx="189">
                  <c:v>41214</c:v>
                </c:pt>
                <c:pt idx="190">
                  <c:v>41244</c:v>
                </c:pt>
                <c:pt idx="191">
                  <c:v>41275</c:v>
                </c:pt>
                <c:pt idx="192">
                  <c:v>41306</c:v>
                </c:pt>
                <c:pt idx="193">
                  <c:v>41334</c:v>
                </c:pt>
                <c:pt idx="194">
                  <c:v>41365</c:v>
                </c:pt>
                <c:pt idx="195">
                  <c:v>41395</c:v>
                </c:pt>
                <c:pt idx="196">
                  <c:v>41426</c:v>
                </c:pt>
                <c:pt idx="197">
                  <c:v>41456</c:v>
                </c:pt>
                <c:pt idx="198">
                  <c:v>41487</c:v>
                </c:pt>
                <c:pt idx="199">
                  <c:v>41518</c:v>
                </c:pt>
                <c:pt idx="200">
                  <c:v>41548</c:v>
                </c:pt>
                <c:pt idx="201">
                  <c:v>41579</c:v>
                </c:pt>
                <c:pt idx="202">
                  <c:v>41609</c:v>
                </c:pt>
                <c:pt idx="203">
                  <c:v>41640</c:v>
                </c:pt>
                <c:pt idx="204">
                  <c:v>41671</c:v>
                </c:pt>
                <c:pt idx="205">
                  <c:v>41699</c:v>
                </c:pt>
                <c:pt idx="206">
                  <c:v>41730</c:v>
                </c:pt>
                <c:pt idx="207">
                  <c:v>41760</c:v>
                </c:pt>
                <c:pt idx="208">
                  <c:v>41791</c:v>
                </c:pt>
                <c:pt idx="209">
                  <c:v>41821</c:v>
                </c:pt>
                <c:pt idx="210">
                  <c:v>41852</c:v>
                </c:pt>
                <c:pt idx="211">
                  <c:v>41883</c:v>
                </c:pt>
                <c:pt idx="212">
                  <c:v>41913</c:v>
                </c:pt>
                <c:pt idx="213">
                  <c:v>41944</c:v>
                </c:pt>
                <c:pt idx="214">
                  <c:v>41974</c:v>
                </c:pt>
                <c:pt idx="215">
                  <c:v>42005</c:v>
                </c:pt>
                <c:pt idx="216">
                  <c:v>42036</c:v>
                </c:pt>
                <c:pt idx="217">
                  <c:v>42064</c:v>
                </c:pt>
                <c:pt idx="218">
                  <c:v>42095</c:v>
                </c:pt>
                <c:pt idx="219">
                  <c:v>42125</c:v>
                </c:pt>
                <c:pt idx="220">
                  <c:v>42156</c:v>
                </c:pt>
                <c:pt idx="221">
                  <c:v>42186</c:v>
                </c:pt>
                <c:pt idx="222">
                  <c:v>42217</c:v>
                </c:pt>
                <c:pt idx="223">
                  <c:v>42248</c:v>
                </c:pt>
                <c:pt idx="224">
                  <c:v>42278</c:v>
                </c:pt>
                <c:pt idx="225">
                  <c:v>42309</c:v>
                </c:pt>
                <c:pt idx="226">
                  <c:v>42339</c:v>
                </c:pt>
                <c:pt idx="227">
                  <c:v>42370</c:v>
                </c:pt>
                <c:pt idx="228">
                  <c:v>42401</c:v>
                </c:pt>
                <c:pt idx="229">
                  <c:v>42430</c:v>
                </c:pt>
                <c:pt idx="230">
                  <c:v>42461</c:v>
                </c:pt>
                <c:pt idx="231">
                  <c:v>42491</c:v>
                </c:pt>
                <c:pt idx="232">
                  <c:v>42522</c:v>
                </c:pt>
                <c:pt idx="233">
                  <c:v>42552</c:v>
                </c:pt>
                <c:pt idx="234">
                  <c:v>42583</c:v>
                </c:pt>
                <c:pt idx="235">
                  <c:v>42614</c:v>
                </c:pt>
                <c:pt idx="236">
                  <c:v>42644</c:v>
                </c:pt>
                <c:pt idx="237">
                  <c:v>42675</c:v>
                </c:pt>
                <c:pt idx="238">
                  <c:v>42705</c:v>
                </c:pt>
                <c:pt idx="239">
                  <c:v>42736</c:v>
                </c:pt>
                <c:pt idx="240">
                  <c:v>42767</c:v>
                </c:pt>
                <c:pt idx="241">
                  <c:v>42795</c:v>
                </c:pt>
                <c:pt idx="242">
                  <c:v>42826</c:v>
                </c:pt>
                <c:pt idx="243">
                  <c:v>42856</c:v>
                </c:pt>
                <c:pt idx="244">
                  <c:v>42887</c:v>
                </c:pt>
                <c:pt idx="245">
                  <c:v>42917</c:v>
                </c:pt>
                <c:pt idx="246">
                  <c:v>42948</c:v>
                </c:pt>
                <c:pt idx="247">
                  <c:v>42979</c:v>
                </c:pt>
                <c:pt idx="248">
                  <c:v>43009</c:v>
                </c:pt>
                <c:pt idx="249">
                  <c:v>43040</c:v>
                </c:pt>
                <c:pt idx="250">
                  <c:v>43070</c:v>
                </c:pt>
                <c:pt idx="251">
                  <c:v>43101</c:v>
                </c:pt>
                <c:pt idx="252">
                  <c:v>43132</c:v>
                </c:pt>
                <c:pt idx="253">
                  <c:v>43160</c:v>
                </c:pt>
                <c:pt idx="254">
                  <c:v>43191</c:v>
                </c:pt>
                <c:pt idx="255">
                  <c:v>43221</c:v>
                </c:pt>
                <c:pt idx="256">
                  <c:v>43252</c:v>
                </c:pt>
                <c:pt idx="257">
                  <c:v>43282</c:v>
                </c:pt>
                <c:pt idx="258">
                  <c:v>43313</c:v>
                </c:pt>
                <c:pt idx="259">
                  <c:v>43344</c:v>
                </c:pt>
                <c:pt idx="260">
                  <c:v>43374</c:v>
                </c:pt>
                <c:pt idx="261">
                  <c:v>43405</c:v>
                </c:pt>
                <c:pt idx="262">
                  <c:v>43435</c:v>
                </c:pt>
                <c:pt idx="263">
                  <c:v>43466</c:v>
                </c:pt>
                <c:pt idx="264">
                  <c:v>43497</c:v>
                </c:pt>
                <c:pt idx="265">
                  <c:v>43525</c:v>
                </c:pt>
                <c:pt idx="266">
                  <c:v>43556</c:v>
                </c:pt>
                <c:pt idx="267">
                  <c:v>43586</c:v>
                </c:pt>
                <c:pt idx="268">
                  <c:v>43617</c:v>
                </c:pt>
                <c:pt idx="269">
                  <c:v>43647</c:v>
                </c:pt>
                <c:pt idx="270">
                  <c:v>43678</c:v>
                </c:pt>
                <c:pt idx="271">
                  <c:v>43709</c:v>
                </c:pt>
                <c:pt idx="272">
                  <c:v>43739</c:v>
                </c:pt>
                <c:pt idx="273">
                  <c:v>43770</c:v>
                </c:pt>
                <c:pt idx="274">
                  <c:v>43800</c:v>
                </c:pt>
                <c:pt idx="275">
                  <c:v>43831</c:v>
                </c:pt>
                <c:pt idx="276">
                  <c:v>43862</c:v>
                </c:pt>
                <c:pt idx="277">
                  <c:v>43891</c:v>
                </c:pt>
                <c:pt idx="278">
                  <c:v>43922</c:v>
                </c:pt>
                <c:pt idx="279">
                  <c:v>43952</c:v>
                </c:pt>
                <c:pt idx="280">
                  <c:v>43983</c:v>
                </c:pt>
                <c:pt idx="281">
                  <c:v>44013</c:v>
                </c:pt>
                <c:pt idx="282">
                  <c:v>44044</c:v>
                </c:pt>
                <c:pt idx="283">
                  <c:v>44075</c:v>
                </c:pt>
                <c:pt idx="284">
                  <c:v>44105</c:v>
                </c:pt>
                <c:pt idx="285">
                  <c:v>44136</c:v>
                </c:pt>
                <c:pt idx="286">
                  <c:v>44166</c:v>
                </c:pt>
                <c:pt idx="287">
                  <c:v>44197</c:v>
                </c:pt>
                <c:pt idx="288">
                  <c:v>44228</c:v>
                </c:pt>
                <c:pt idx="289">
                  <c:v>44256</c:v>
                </c:pt>
                <c:pt idx="290">
                  <c:v>44287</c:v>
                </c:pt>
                <c:pt idx="291">
                  <c:v>44317</c:v>
                </c:pt>
                <c:pt idx="292">
                  <c:v>44348</c:v>
                </c:pt>
                <c:pt idx="293">
                  <c:v>44378</c:v>
                </c:pt>
                <c:pt idx="294">
                  <c:v>44409</c:v>
                </c:pt>
                <c:pt idx="295">
                  <c:v>44440</c:v>
                </c:pt>
                <c:pt idx="296">
                  <c:v>44470</c:v>
                </c:pt>
                <c:pt idx="297">
                  <c:v>44501</c:v>
                </c:pt>
                <c:pt idx="298">
                  <c:v>44531</c:v>
                </c:pt>
                <c:pt idx="299">
                  <c:v>44562</c:v>
                </c:pt>
                <c:pt idx="300">
                  <c:v>44593</c:v>
                </c:pt>
                <c:pt idx="301">
                  <c:v>44621</c:v>
                </c:pt>
                <c:pt idx="302">
                  <c:v>44652</c:v>
                </c:pt>
                <c:pt idx="303">
                  <c:v>44682</c:v>
                </c:pt>
                <c:pt idx="304">
                  <c:v>44713</c:v>
                </c:pt>
                <c:pt idx="305">
                  <c:v>44743</c:v>
                </c:pt>
                <c:pt idx="306">
                  <c:v>44774</c:v>
                </c:pt>
                <c:pt idx="307">
                  <c:v>44805</c:v>
                </c:pt>
                <c:pt idx="308">
                  <c:v>44835</c:v>
                </c:pt>
                <c:pt idx="309">
                  <c:v>44866</c:v>
                </c:pt>
                <c:pt idx="310">
                  <c:v>44896</c:v>
                </c:pt>
                <c:pt idx="311">
                  <c:v>44927</c:v>
                </c:pt>
                <c:pt idx="312">
                  <c:v>44958</c:v>
                </c:pt>
                <c:pt idx="313">
                  <c:v>44986</c:v>
                </c:pt>
                <c:pt idx="314">
                  <c:v>45017</c:v>
                </c:pt>
                <c:pt idx="315">
                  <c:v>45047</c:v>
                </c:pt>
                <c:pt idx="316">
                  <c:v>45078</c:v>
                </c:pt>
                <c:pt idx="317">
                  <c:v>45108</c:v>
                </c:pt>
                <c:pt idx="318">
                  <c:v>45139</c:v>
                </c:pt>
                <c:pt idx="319">
                  <c:v>45170</c:v>
                </c:pt>
                <c:pt idx="320">
                  <c:v>45200</c:v>
                </c:pt>
                <c:pt idx="321">
                  <c:v>45231</c:v>
                </c:pt>
                <c:pt idx="322">
                  <c:v>45261</c:v>
                </c:pt>
                <c:pt idx="323">
                  <c:v>45292</c:v>
                </c:pt>
                <c:pt idx="324">
                  <c:v>45323</c:v>
                </c:pt>
                <c:pt idx="325">
                  <c:v>45352</c:v>
                </c:pt>
                <c:pt idx="326">
                  <c:v>45383</c:v>
                </c:pt>
                <c:pt idx="327">
                  <c:v>45413</c:v>
                </c:pt>
                <c:pt idx="328">
                  <c:v>45444</c:v>
                </c:pt>
                <c:pt idx="329">
                  <c:v>45474</c:v>
                </c:pt>
                <c:pt idx="330">
                  <c:v>45505</c:v>
                </c:pt>
                <c:pt idx="331">
                  <c:v>45536</c:v>
                </c:pt>
                <c:pt idx="332">
                  <c:v>45566</c:v>
                </c:pt>
                <c:pt idx="333">
                  <c:v>45597</c:v>
                </c:pt>
                <c:pt idx="334">
                  <c:v>45627</c:v>
                </c:pt>
                <c:pt idx="335">
                  <c:v>45658</c:v>
                </c:pt>
                <c:pt idx="336">
                  <c:v>45689</c:v>
                </c:pt>
                <c:pt idx="337">
                  <c:v>45717</c:v>
                </c:pt>
                <c:pt idx="338">
                  <c:v>45748</c:v>
                </c:pt>
                <c:pt idx="339">
                  <c:v>45778</c:v>
                </c:pt>
                <c:pt idx="340">
                  <c:v>45809</c:v>
                </c:pt>
                <c:pt idx="341">
                  <c:v>45839</c:v>
                </c:pt>
                <c:pt idx="342">
                  <c:v>45870</c:v>
                </c:pt>
                <c:pt idx="343">
                  <c:v>45901</c:v>
                </c:pt>
                <c:pt idx="344">
                  <c:v>45931</c:v>
                </c:pt>
                <c:pt idx="345">
                  <c:v>45962</c:v>
                </c:pt>
                <c:pt idx="346">
                  <c:v>45992</c:v>
                </c:pt>
                <c:pt idx="347">
                  <c:v>46023</c:v>
                </c:pt>
                <c:pt idx="348">
                  <c:v>46054</c:v>
                </c:pt>
                <c:pt idx="349">
                  <c:v>46082</c:v>
                </c:pt>
                <c:pt idx="350">
                  <c:v>46113</c:v>
                </c:pt>
                <c:pt idx="351">
                  <c:v>46143</c:v>
                </c:pt>
                <c:pt idx="352">
                  <c:v>46174</c:v>
                </c:pt>
                <c:pt idx="353">
                  <c:v>46204</c:v>
                </c:pt>
                <c:pt idx="354">
                  <c:v>46235</c:v>
                </c:pt>
                <c:pt idx="355">
                  <c:v>46266</c:v>
                </c:pt>
                <c:pt idx="356">
                  <c:v>46296</c:v>
                </c:pt>
                <c:pt idx="357">
                  <c:v>46327</c:v>
                </c:pt>
                <c:pt idx="358">
                  <c:v>46357</c:v>
                </c:pt>
              </c:numCache>
            </c:numRef>
          </c:cat>
          <c:val>
            <c:numRef>
              <c:f>Calculations!$S$87:$S$445</c:f>
              <c:numCache>
                <c:formatCode>General</c:formatCode>
                <c:ptCount val="3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numCache>
            </c:numRef>
          </c:val>
          <c:smooth val="0"/>
        </c:ser>
        <c:ser>
          <c:idx val="2"/>
          <c:order val="2"/>
          <c:spPr>
            <a:ln w="12700">
              <a:solidFill>
                <a:srgbClr val="FF0000"/>
              </a:solidFill>
              <a:prstDash val="solid"/>
            </a:ln>
          </c:spPr>
          <c:marker>
            <c:symbol val="none"/>
          </c:marker>
          <c:cat>
            <c:numRef>
              <c:f>Calculations!$B$87:$B$445</c:f>
              <c:numCache>
                <c:formatCode>m/d/yyyy</c:formatCode>
                <c:ptCount val="359"/>
                <c:pt idx="0">
                  <c:v>35462</c:v>
                </c:pt>
                <c:pt idx="1">
                  <c:v>35490</c:v>
                </c:pt>
                <c:pt idx="2">
                  <c:v>35521</c:v>
                </c:pt>
                <c:pt idx="3">
                  <c:v>35551</c:v>
                </c:pt>
                <c:pt idx="4">
                  <c:v>35582</c:v>
                </c:pt>
                <c:pt idx="5">
                  <c:v>35612</c:v>
                </c:pt>
                <c:pt idx="6">
                  <c:v>35643</c:v>
                </c:pt>
                <c:pt idx="7">
                  <c:v>35674</c:v>
                </c:pt>
                <c:pt idx="8">
                  <c:v>35704</c:v>
                </c:pt>
                <c:pt idx="9">
                  <c:v>35735</c:v>
                </c:pt>
                <c:pt idx="10">
                  <c:v>35765</c:v>
                </c:pt>
                <c:pt idx="11">
                  <c:v>35796</c:v>
                </c:pt>
                <c:pt idx="12">
                  <c:v>35827</c:v>
                </c:pt>
                <c:pt idx="13">
                  <c:v>35855</c:v>
                </c:pt>
                <c:pt idx="14">
                  <c:v>35886</c:v>
                </c:pt>
                <c:pt idx="15">
                  <c:v>35916</c:v>
                </c:pt>
                <c:pt idx="16">
                  <c:v>35947</c:v>
                </c:pt>
                <c:pt idx="17">
                  <c:v>35977</c:v>
                </c:pt>
                <c:pt idx="18">
                  <c:v>36008</c:v>
                </c:pt>
                <c:pt idx="19">
                  <c:v>36039</c:v>
                </c:pt>
                <c:pt idx="20">
                  <c:v>36069</c:v>
                </c:pt>
                <c:pt idx="21">
                  <c:v>36100</c:v>
                </c:pt>
                <c:pt idx="22">
                  <c:v>36130</c:v>
                </c:pt>
                <c:pt idx="23">
                  <c:v>36161</c:v>
                </c:pt>
                <c:pt idx="24">
                  <c:v>36192</c:v>
                </c:pt>
                <c:pt idx="25">
                  <c:v>36220</c:v>
                </c:pt>
                <c:pt idx="26">
                  <c:v>36251</c:v>
                </c:pt>
                <c:pt idx="27">
                  <c:v>36281</c:v>
                </c:pt>
                <c:pt idx="28">
                  <c:v>36312</c:v>
                </c:pt>
                <c:pt idx="29">
                  <c:v>36342</c:v>
                </c:pt>
                <c:pt idx="30">
                  <c:v>36373</c:v>
                </c:pt>
                <c:pt idx="31">
                  <c:v>36404</c:v>
                </c:pt>
                <c:pt idx="32">
                  <c:v>36434</c:v>
                </c:pt>
                <c:pt idx="33">
                  <c:v>36465</c:v>
                </c:pt>
                <c:pt idx="34">
                  <c:v>36495</c:v>
                </c:pt>
                <c:pt idx="35">
                  <c:v>36526</c:v>
                </c:pt>
                <c:pt idx="36">
                  <c:v>36557</c:v>
                </c:pt>
                <c:pt idx="37">
                  <c:v>36586</c:v>
                </c:pt>
                <c:pt idx="38">
                  <c:v>36617</c:v>
                </c:pt>
                <c:pt idx="39">
                  <c:v>36647</c:v>
                </c:pt>
                <c:pt idx="40">
                  <c:v>36678</c:v>
                </c:pt>
                <c:pt idx="41">
                  <c:v>36708</c:v>
                </c:pt>
                <c:pt idx="42">
                  <c:v>36739</c:v>
                </c:pt>
                <c:pt idx="43">
                  <c:v>36770</c:v>
                </c:pt>
                <c:pt idx="44">
                  <c:v>36800</c:v>
                </c:pt>
                <c:pt idx="45">
                  <c:v>36831</c:v>
                </c:pt>
                <c:pt idx="46">
                  <c:v>36861</c:v>
                </c:pt>
                <c:pt idx="47">
                  <c:v>36892</c:v>
                </c:pt>
                <c:pt idx="48">
                  <c:v>36923</c:v>
                </c:pt>
                <c:pt idx="49">
                  <c:v>36951</c:v>
                </c:pt>
                <c:pt idx="50">
                  <c:v>36982</c:v>
                </c:pt>
                <c:pt idx="51">
                  <c:v>37012</c:v>
                </c:pt>
                <c:pt idx="52">
                  <c:v>37043</c:v>
                </c:pt>
                <c:pt idx="53">
                  <c:v>37073</c:v>
                </c:pt>
                <c:pt idx="54">
                  <c:v>37104</c:v>
                </c:pt>
                <c:pt idx="55">
                  <c:v>37135</c:v>
                </c:pt>
                <c:pt idx="56">
                  <c:v>37165</c:v>
                </c:pt>
                <c:pt idx="57">
                  <c:v>37196</c:v>
                </c:pt>
                <c:pt idx="58">
                  <c:v>37226</c:v>
                </c:pt>
                <c:pt idx="59">
                  <c:v>37257</c:v>
                </c:pt>
                <c:pt idx="60">
                  <c:v>37288</c:v>
                </c:pt>
                <c:pt idx="61">
                  <c:v>37316</c:v>
                </c:pt>
                <c:pt idx="62">
                  <c:v>37347</c:v>
                </c:pt>
                <c:pt idx="63">
                  <c:v>37377</c:v>
                </c:pt>
                <c:pt idx="64">
                  <c:v>37408</c:v>
                </c:pt>
                <c:pt idx="65">
                  <c:v>37438</c:v>
                </c:pt>
                <c:pt idx="66">
                  <c:v>37469</c:v>
                </c:pt>
                <c:pt idx="67">
                  <c:v>37500</c:v>
                </c:pt>
                <c:pt idx="68">
                  <c:v>37530</c:v>
                </c:pt>
                <c:pt idx="69">
                  <c:v>37561</c:v>
                </c:pt>
                <c:pt idx="70">
                  <c:v>37591</c:v>
                </c:pt>
                <c:pt idx="71">
                  <c:v>37622</c:v>
                </c:pt>
                <c:pt idx="72">
                  <c:v>37653</c:v>
                </c:pt>
                <c:pt idx="73">
                  <c:v>37681</c:v>
                </c:pt>
                <c:pt idx="74">
                  <c:v>37712</c:v>
                </c:pt>
                <c:pt idx="75">
                  <c:v>37742</c:v>
                </c:pt>
                <c:pt idx="76">
                  <c:v>37773</c:v>
                </c:pt>
                <c:pt idx="77">
                  <c:v>37803</c:v>
                </c:pt>
                <c:pt idx="78">
                  <c:v>37834</c:v>
                </c:pt>
                <c:pt idx="79">
                  <c:v>37865</c:v>
                </c:pt>
                <c:pt idx="80">
                  <c:v>37895</c:v>
                </c:pt>
                <c:pt idx="81">
                  <c:v>37926</c:v>
                </c:pt>
                <c:pt idx="82">
                  <c:v>37956</c:v>
                </c:pt>
                <c:pt idx="83">
                  <c:v>37987</c:v>
                </c:pt>
                <c:pt idx="84">
                  <c:v>38018</c:v>
                </c:pt>
                <c:pt idx="85">
                  <c:v>38047</c:v>
                </c:pt>
                <c:pt idx="86">
                  <c:v>38078</c:v>
                </c:pt>
                <c:pt idx="87">
                  <c:v>38108</c:v>
                </c:pt>
                <c:pt idx="88">
                  <c:v>38139</c:v>
                </c:pt>
                <c:pt idx="89">
                  <c:v>38169</c:v>
                </c:pt>
                <c:pt idx="90">
                  <c:v>38200</c:v>
                </c:pt>
                <c:pt idx="91">
                  <c:v>38231</c:v>
                </c:pt>
                <c:pt idx="92">
                  <c:v>38261</c:v>
                </c:pt>
                <c:pt idx="93">
                  <c:v>38292</c:v>
                </c:pt>
                <c:pt idx="94">
                  <c:v>38322</c:v>
                </c:pt>
                <c:pt idx="95">
                  <c:v>38353</c:v>
                </c:pt>
                <c:pt idx="96">
                  <c:v>38384</c:v>
                </c:pt>
                <c:pt idx="97">
                  <c:v>38412</c:v>
                </c:pt>
                <c:pt idx="98">
                  <c:v>38443</c:v>
                </c:pt>
                <c:pt idx="99">
                  <c:v>38473</c:v>
                </c:pt>
                <c:pt idx="100">
                  <c:v>38504</c:v>
                </c:pt>
                <c:pt idx="101">
                  <c:v>38534</c:v>
                </c:pt>
                <c:pt idx="102">
                  <c:v>38565</c:v>
                </c:pt>
                <c:pt idx="103">
                  <c:v>38596</c:v>
                </c:pt>
                <c:pt idx="104">
                  <c:v>38626</c:v>
                </c:pt>
                <c:pt idx="105">
                  <c:v>38657</c:v>
                </c:pt>
                <c:pt idx="106">
                  <c:v>38687</c:v>
                </c:pt>
                <c:pt idx="107">
                  <c:v>38718</c:v>
                </c:pt>
                <c:pt idx="108">
                  <c:v>38749</c:v>
                </c:pt>
                <c:pt idx="109">
                  <c:v>38777</c:v>
                </c:pt>
                <c:pt idx="110">
                  <c:v>38808</c:v>
                </c:pt>
                <c:pt idx="111">
                  <c:v>38838</c:v>
                </c:pt>
                <c:pt idx="112">
                  <c:v>38869</c:v>
                </c:pt>
                <c:pt idx="113">
                  <c:v>38899</c:v>
                </c:pt>
                <c:pt idx="114">
                  <c:v>38930</c:v>
                </c:pt>
                <c:pt idx="115">
                  <c:v>38961</c:v>
                </c:pt>
                <c:pt idx="116">
                  <c:v>38991</c:v>
                </c:pt>
                <c:pt idx="117">
                  <c:v>39022</c:v>
                </c:pt>
                <c:pt idx="118">
                  <c:v>39052</c:v>
                </c:pt>
                <c:pt idx="119">
                  <c:v>39083</c:v>
                </c:pt>
                <c:pt idx="120">
                  <c:v>39114</c:v>
                </c:pt>
                <c:pt idx="121">
                  <c:v>39142</c:v>
                </c:pt>
                <c:pt idx="122">
                  <c:v>39173</c:v>
                </c:pt>
                <c:pt idx="123">
                  <c:v>39203</c:v>
                </c:pt>
                <c:pt idx="124">
                  <c:v>39234</c:v>
                </c:pt>
                <c:pt idx="125">
                  <c:v>39264</c:v>
                </c:pt>
                <c:pt idx="126">
                  <c:v>39295</c:v>
                </c:pt>
                <c:pt idx="127">
                  <c:v>39326</c:v>
                </c:pt>
                <c:pt idx="128">
                  <c:v>39356</c:v>
                </c:pt>
                <c:pt idx="129">
                  <c:v>39387</c:v>
                </c:pt>
                <c:pt idx="130">
                  <c:v>39417</c:v>
                </c:pt>
                <c:pt idx="131">
                  <c:v>39448</c:v>
                </c:pt>
                <c:pt idx="132">
                  <c:v>39479</c:v>
                </c:pt>
                <c:pt idx="133">
                  <c:v>39508</c:v>
                </c:pt>
                <c:pt idx="134">
                  <c:v>39539</c:v>
                </c:pt>
                <c:pt idx="135">
                  <c:v>39569</c:v>
                </c:pt>
                <c:pt idx="136">
                  <c:v>39600</c:v>
                </c:pt>
                <c:pt idx="137">
                  <c:v>39630</c:v>
                </c:pt>
                <c:pt idx="138">
                  <c:v>39661</c:v>
                </c:pt>
                <c:pt idx="139">
                  <c:v>39692</c:v>
                </c:pt>
                <c:pt idx="140">
                  <c:v>39722</c:v>
                </c:pt>
                <c:pt idx="141">
                  <c:v>39753</c:v>
                </c:pt>
                <c:pt idx="142">
                  <c:v>39783</c:v>
                </c:pt>
                <c:pt idx="143">
                  <c:v>39814</c:v>
                </c:pt>
                <c:pt idx="144">
                  <c:v>39845</c:v>
                </c:pt>
                <c:pt idx="145">
                  <c:v>39873</c:v>
                </c:pt>
                <c:pt idx="146">
                  <c:v>39904</c:v>
                </c:pt>
                <c:pt idx="147">
                  <c:v>39934</c:v>
                </c:pt>
                <c:pt idx="148">
                  <c:v>39965</c:v>
                </c:pt>
                <c:pt idx="149">
                  <c:v>39995</c:v>
                </c:pt>
                <c:pt idx="150">
                  <c:v>40026</c:v>
                </c:pt>
                <c:pt idx="151">
                  <c:v>40057</c:v>
                </c:pt>
                <c:pt idx="152">
                  <c:v>40087</c:v>
                </c:pt>
                <c:pt idx="153">
                  <c:v>40118</c:v>
                </c:pt>
                <c:pt idx="154">
                  <c:v>40148</c:v>
                </c:pt>
                <c:pt idx="155">
                  <c:v>40179</c:v>
                </c:pt>
                <c:pt idx="156">
                  <c:v>40210</c:v>
                </c:pt>
                <c:pt idx="157">
                  <c:v>40238</c:v>
                </c:pt>
                <c:pt idx="158">
                  <c:v>40269</c:v>
                </c:pt>
                <c:pt idx="159">
                  <c:v>40299</c:v>
                </c:pt>
                <c:pt idx="160">
                  <c:v>40330</c:v>
                </c:pt>
                <c:pt idx="161">
                  <c:v>40360</c:v>
                </c:pt>
                <c:pt idx="162">
                  <c:v>40391</c:v>
                </c:pt>
                <c:pt idx="163">
                  <c:v>40422</c:v>
                </c:pt>
                <c:pt idx="164">
                  <c:v>40452</c:v>
                </c:pt>
                <c:pt idx="165">
                  <c:v>40483</c:v>
                </c:pt>
                <c:pt idx="166">
                  <c:v>40513</c:v>
                </c:pt>
                <c:pt idx="167">
                  <c:v>40544</c:v>
                </c:pt>
                <c:pt idx="168">
                  <c:v>40575</c:v>
                </c:pt>
                <c:pt idx="169">
                  <c:v>40603</c:v>
                </c:pt>
                <c:pt idx="170">
                  <c:v>40634</c:v>
                </c:pt>
                <c:pt idx="171">
                  <c:v>40664</c:v>
                </c:pt>
                <c:pt idx="172">
                  <c:v>40695</c:v>
                </c:pt>
                <c:pt idx="173">
                  <c:v>40725</c:v>
                </c:pt>
                <c:pt idx="174">
                  <c:v>40756</c:v>
                </c:pt>
                <c:pt idx="175">
                  <c:v>40787</c:v>
                </c:pt>
                <c:pt idx="176">
                  <c:v>40817</c:v>
                </c:pt>
                <c:pt idx="177">
                  <c:v>40848</c:v>
                </c:pt>
                <c:pt idx="178">
                  <c:v>40878</c:v>
                </c:pt>
                <c:pt idx="179">
                  <c:v>40909</c:v>
                </c:pt>
                <c:pt idx="180">
                  <c:v>40940</c:v>
                </c:pt>
                <c:pt idx="181">
                  <c:v>40969</c:v>
                </c:pt>
                <c:pt idx="182">
                  <c:v>41000</c:v>
                </c:pt>
                <c:pt idx="183">
                  <c:v>41030</c:v>
                </c:pt>
                <c:pt idx="184">
                  <c:v>41061</c:v>
                </c:pt>
                <c:pt idx="185">
                  <c:v>41091</c:v>
                </c:pt>
                <c:pt idx="186">
                  <c:v>41122</c:v>
                </c:pt>
                <c:pt idx="187">
                  <c:v>41153</c:v>
                </c:pt>
                <c:pt idx="188">
                  <c:v>41183</c:v>
                </c:pt>
                <c:pt idx="189">
                  <c:v>41214</c:v>
                </c:pt>
                <c:pt idx="190">
                  <c:v>41244</c:v>
                </c:pt>
                <c:pt idx="191">
                  <c:v>41275</c:v>
                </c:pt>
                <c:pt idx="192">
                  <c:v>41306</c:v>
                </c:pt>
                <c:pt idx="193">
                  <c:v>41334</c:v>
                </c:pt>
                <c:pt idx="194">
                  <c:v>41365</c:v>
                </c:pt>
                <c:pt idx="195">
                  <c:v>41395</c:v>
                </c:pt>
                <c:pt idx="196">
                  <c:v>41426</c:v>
                </c:pt>
                <c:pt idx="197">
                  <c:v>41456</c:v>
                </c:pt>
                <c:pt idx="198">
                  <c:v>41487</c:v>
                </c:pt>
                <c:pt idx="199">
                  <c:v>41518</c:v>
                </c:pt>
                <c:pt idx="200">
                  <c:v>41548</c:v>
                </c:pt>
                <c:pt idx="201">
                  <c:v>41579</c:v>
                </c:pt>
                <c:pt idx="202">
                  <c:v>41609</c:v>
                </c:pt>
                <c:pt idx="203">
                  <c:v>41640</c:v>
                </c:pt>
                <c:pt idx="204">
                  <c:v>41671</c:v>
                </c:pt>
                <c:pt idx="205">
                  <c:v>41699</c:v>
                </c:pt>
                <c:pt idx="206">
                  <c:v>41730</c:v>
                </c:pt>
                <c:pt idx="207">
                  <c:v>41760</c:v>
                </c:pt>
                <c:pt idx="208">
                  <c:v>41791</c:v>
                </c:pt>
                <c:pt idx="209">
                  <c:v>41821</c:v>
                </c:pt>
                <c:pt idx="210">
                  <c:v>41852</c:v>
                </c:pt>
                <c:pt idx="211">
                  <c:v>41883</c:v>
                </c:pt>
                <c:pt idx="212">
                  <c:v>41913</c:v>
                </c:pt>
                <c:pt idx="213">
                  <c:v>41944</c:v>
                </c:pt>
                <c:pt idx="214">
                  <c:v>41974</c:v>
                </c:pt>
                <c:pt idx="215">
                  <c:v>42005</c:v>
                </c:pt>
                <c:pt idx="216">
                  <c:v>42036</c:v>
                </c:pt>
                <c:pt idx="217">
                  <c:v>42064</c:v>
                </c:pt>
                <c:pt idx="218">
                  <c:v>42095</c:v>
                </c:pt>
                <c:pt idx="219">
                  <c:v>42125</c:v>
                </c:pt>
                <c:pt idx="220">
                  <c:v>42156</c:v>
                </c:pt>
                <c:pt idx="221">
                  <c:v>42186</c:v>
                </c:pt>
                <c:pt idx="222">
                  <c:v>42217</c:v>
                </c:pt>
                <c:pt idx="223">
                  <c:v>42248</c:v>
                </c:pt>
                <c:pt idx="224">
                  <c:v>42278</c:v>
                </c:pt>
                <c:pt idx="225">
                  <c:v>42309</c:v>
                </c:pt>
                <c:pt idx="226">
                  <c:v>42339</c:v>
                </c:pt>
                <c:pt idx="227">
                  <c:v>42370</c:v>
                </c:pt>
                <c:pt idx="228">
                  <c:v>42401</c:v>
                </c:pt>
                <c:pt idx="229">
                  <c:v>42430</c:v>
                </c:pt>
                <c:pt idx="230">
                  <c:v>42461</c:v>
                </c:pt>
                <c:pt idx="231">
                  <c:v>42491</c:v>
                </c:pt>
                <c:pt idx="232">
                  <c:v>42522</c:v>
                </c:pt>
                <c:pt idx="233">
                  <c:v>42552</c:v>
                </c:pt>
                <c:pt idx="234">
                  <c:v>42583</c:v>
                </c:pt>
                <c:pt idx="235">
                  <c:v>42614</c:v>
                </c:pt>
                <c:pt idx="236">
                  <c:v>42644</c:v>
                </c:pt>
                <c:pt idx="237">
                  <c:v>42675</c:v>
                </c:pt>
                <c:pt idx="238">
                  <c:v>42705</c:v>
                </c:pt>
                <c:pt idx="239">
                  <c:v>42736</c:v>
                </c:pt>
                <c:pt idx="240">
                  <c:v>42767</c:v>
                </c:pt>
                <c:pt idx="241">
                  <c:v>42795</c:v>
                </c:pt>
                <c:pt idx="242">
                  <c:v>42826</c:v>
                </c:pt>
                <c:pt idx="243">
                  <c:v>42856</c:v>
                </c:pt>
                <c:pt idx="244">
                  <c:v>42887</c:v>
                </c:pt>
                <c:pt idx="245">
                  <c:v>42917</c:v>
                </c:pt>
                <c:pt idx="246">
                  <c:v>42948</c:v>
                </c:pt>
                <c:pt idx="247">
                  <c:v>42979</c:v>
                </c:pt>
                <c:pt idx="248">
                  <c:v>43009</c:v>
                </c:pt>
                <c:pt idx="249">
                  <c:v>43040</c:v>
                </c:pt>
                <c:pt idx="250">
                  <c:v>43070</c:v>
                </c:pt>
                <c:pt idx="251">
                  <c:v>43101</c:v>
                </c:pt>
                <c:pt idx="252">
                  <c:v>43132</c:v>
                </c:pt>
                <c:pt idx="253">
                  <c:v>43160</c:v>
                </c:pt>
                <c:pt idx="254">
                  <c:v>43191</c:v>
                </c:pt>
                <c:pt idx="255">
                  <c:v>43221</c:v>
                </c:pt>
                <c:pt idx="256">
                  <c:v>43252</c:v>
                </c:pt>
                <c:pt idx="257">
                  <c:v>43282</c:v>
                </c:pt>
                <c:pt idx="258">
                  <c:v>43313</c:v>
                </c:pt>
                <c:pt idx="259">
                  <c:v>43344</c:v>
                </c:pt>
                <c:pt idx="260">
                  <c:v>43374</c:v>
                </c:pt>
                <c:pt idx="261">
                  <c:v>43405</c:v>
                </c:pt>
                <c:pt idx="262">
                  <c:v>43435</c:v>
                </c:pt>
                <c:pt idx="263">
                  <c:v>43466</c:v>
                </c:pt>
                <c:pt idx="264">
                  <c:v>43497</c:v>
                </c:pt>
                <c:pt idx="265">
                  <c:v>43525</c:v>
                </c:pt>
                <c:pt idx="266">
                  <c:v>43556</c:v>
                </c:pt>
                <c:pt idx="267">
                  <c:v>43586</c:v>
                </c:pt>
                <c:pt idx="268">
                  <c:v>43617</c:v>
                </c:pt>
                <c:pt idx="269">
                  <c:v>43647</c:v>
                </c:pt>
                <c:pt idx="270">
                  <c:v>43678</c:v>
                </c:pt>
                <c:pt idx="271">
                  <c:v>43709</c:v>
                </c:pt>
                <c:pt idx="272">
                  <c:v>43739</c:v>
                </c:pt>
                <c:pt idx="273">
                  <c:v>43770</c:v>
                </c:pt>
                <c:pt idx="274">
                  <c:v>43800</c:v>
                </c:pt>
                <c:pt idx="275">
                  <c:v>43831</c:v>
                </c:pt>
                <c:pt idx="276">
                  <c:v>43862</c:v>
                </c:pt>
                <c:pt idx="277">
                  <c:v>43891</c:v>
                </c:pt>
                <c:pt idx="278">
                  <c:v>43922</c:v>
                </c:pt>
                <c:pt idx="279">
                  <c:v>43952</c:v>
                </c:pt>
                <c:pt idx="280">
                  <c:v>43983</c:v>
                </c:pt>
                <c:pt idx="281">
                  <c:v>44013</c:v>
                </c:pt>
                <c:pt idx="282">
                  <c:v>44044</c:v>
                </c:pt>
                <c:pt idx="283">
                  <c:v>44075</c:v>
                </c:pt>
                <c:pt idx="284">
                  <c:v>44105</c:v>
                </c:pt>
                <c:pt idx="285">
                  <c:v>44136</c:v>
                </c:pt>
                <c:pt idx="286">
                  <c:v>44166</c:v>
                </c:pt>
                <c:pt idx="287">
                  <c:v>44197</c:v>
                </c:pt>
                <c:pt idx="288">
                  <c:v>44228</c:v>
                </c:pt>
                <c:pt idx="289">
                  <c:v>44256</c:v>
                </c:pt>
                <c:pt idx="290">
                  <c:v>44287</c:v>
                </c:pt>
                <c:pt idx="291">
                  <c:v>44317</c:v>
                </c:pt>
                <c:pt idx="292">
                  <c:v>44348</c:v>
                </c:pt>
                <c:pt idx="293">
                  <c:v>44378</c:v>
                </c:pt>
                <c:pt idx="294">
                  <c:v>44409</c:v>
                </c:pt>
                <c:pt idx="295">
                  <c:v>44440</c:v>
                </c:pt>
                <c:pt idx="296">
                  <c:v>44470</c:v>
                </c:pt>
                <c:pt idx="297">
                  <c:v>44501</c:v>
                </c:pt>
                <c:pt idx="298">
                  <c:v>44531</c:v>
                </c:pt>
                <c:pt idx="299">
                  <c:v>44562</c:v>
                </c:pt>
                <c:pt idx="300">
                  <c:v>44593</c:v>
                </c:pt>
                <c:pt idx="301">
                  <c:v>44621</c:v>
                </c:pt>
                <c:pt idx="302">
                  <c:v>44652</c:v>
                </c:pt>
                <c:pt idx="303">
                  <c:v>44682</c:v>
                </c:pt>
                <c:pt idx="304">
                  <c:v>44713</c:v>
                </c:pt>
                <c:pt idx="305">
                  <c:v>44743</c:v>
                </c:pt>
                <c:pt idx="306">
                  <c:v>44774</c:v>
                </c:pt>
                <c:pt idx="307">
                  <c:v>44805</c:v>
                </c:pt>
                <c:pt idx="308">
                  <c:v>44835</c:v>
                </c:pt>
                <c:pt idx="309">
                  <c:v>44866</c:v>
                </c:pt>
                <c:pt idx="310">
                  <c:v>44896</c:v>
                </c:pt>
                <c:pt idx="311">
                  <c:v>44927</c:v>
                </c:pt>
                <c:pt idx="312">
                  <c:v>44958</c:v>
                </c:pt>
                <c:pt idx="313">
                  <c:v>44986</c:v>
                </c:pt>
                <c:pt idx="314">
                  <c:v>45017</c:v>
                </c:pt>
                <c:pt idx="315">
                  <c:v>45047</c:v>
                </c:pt>
                <c:pt idx="316">
                  <c:v>45078</c:v>
                </c:pt>
                <c:pt idx="317">
                  <c:v>45108</c:v>
                </c:pt>
                <c:pt idx="318">
                  <c:v>45139</c:v>
                </c:pt>
                <c:pt idx="319">
                  <c:v>45170</c:v>
                </c:pt>
                <c:pt idx="320">
                  <c:v>45200</c:v>
                </c:pt>
                <c:pt idx="321">
                  <c:v>45231</c:v>
                </c:pt>
                <c:pt idx="322">
                  <c:v>45261</c:v>
                </c:pt>
                <c:pt idx="323">
                  <c:v>45292</c:v>
                </c:pt>
                <c:pt idx="324">
                  <c:v>45323</c:v>
                </c:pt>
                <c:pt idx="325">
                  <c:v>45352</c:v>
                </c:pt>
                <c:pt idx="326">
                  <c:v>45383</c:v>
                </c:pt>
                <c:pt idx="327">
                  <c:v>45413</c:v>
                </c:pt>
                <c:pt idx="328">
                  <c:v>45444</c:v>
                </c:pt>
                <c:pt idx="329">
                  <c:v>45474</c:v>
                </c:pt>
                <c:pt idx="330">
                  <c:v>45505</c:v>
                </c:pt>
                <c:pt idx="331">
                  <c:v>45536</c:v>
                </c:pt>
                <c:pt idx="332">
                  <c:v>45566</c:v>
                </c:pt>
                <c:pt idx="333">
                  <c:v>45597</c:v>
                </c:pt>
                <c:pt idx="334">
                  <c:v>45627</c:v>
                </c:pt>
                <c:pt idx="335">
                  <c:v>45658</c:v>
                </c:pt>
                <c:pt idx="336">
                  <c:v>45689</c:v>
                </c:pt>
                <c:pt idx="337">
                  <c:v>45717</c:v>
                </c:pt>
                <c:pt idx="338">
                  <c:v>45748</c:v>
                </c:pt>
                <c:pt idx="339">
                  <c:v>45778</c:v>
                </c:pt>
                <c:pt idx="340">
                  <c:v>45809</c:v>
                </c:pt>
                <c:pt idx="341">
                  <c:v>45839</c:v>
                </c:pt>
                <c:pt idx="342">
                  <c:v>45870</c:v>
                </c:pt>
                <c:pt idx="343">
                  <c:v>45901</c:v>
                </c:pt>
                <c:pt idx="344">
                  <c:v>45931</c:v>
                </c:pt>
                <c:pt idx="345">
                  <c:v>45962</c:v>
                </c:pt>
                <c:pt idx="346">
                  <c:v>45992</c:v>
                </c:pt>
                <c:pt idx="347">
                  <c:v>46023</c:v>
                </c:pt>
                <c:pt idx="348">
                  <c:v>46054</c:v>
                </c:pt>
                <c:pt idx="349">
                  <c:v>46082</c:v>
                </c:pt>
                <c:pt idx="350">
                  <c:v>46113</c:v>
                </c:pt>
                <c:pt idx="351">
                  <c:v>46143</c:v>
                </c:pt>
                <c:pt idx="352">
                  <c:v>46174</c:v>
                </c:pt>
                <c:pt idx="353">
                  <c:v>46204</c:v>
                </c:pt>
                <c:pt idx="354">
                  <c:v>46235</c:v>
                </c:pt>
                <c:pt idx="355">
                  <c:v>46266</c:v>
                </c:pt>
                <c:pt idx="356">
                  <c:v>46296</c:v>
                </c:pt>
                <c:pt idx="357">
                  <c:v>46327</c:v>
                </c:pt>
                <c:pt idx="358">
                  <c:v>46357</c:v>
                </c:pt>
              </c:numCache>
            </c:numRef>
          </c:cat>
          <c:val>
            <c:numRef>
              <c:f>Calculations!$U$87:$U$445</c:f>
              <c:numCache>
                <c:formatCode>General</c:formatCode>
                <c:ptCount val="359"/>
                <c:pt idx="0">
                  <c:v>5718.0966571029712</c:v>
                </c:pt>
                <c:pt idx="1">
                  <c:v>5506.781657239686</c:v>
                </c:pt>
                <c:pt idx="2">
                  <c:v>5984.2038320826887</c:v>
                </c:pt>
                <c:pt idx="3">
                  <c:v>6614.0158360290443</c:v>
                </c:pt>
                <c:pt idx="4">
                  <c:v>6614.2996111722914</c:v>
                </c:pt>
                <c:pt idx="5">
                  <c:v>6732.0063930532051</c:v>
                </c:pt>
                <c:pt idx="6">
                  <c:v>7352.0326870519493</c:v>
                </c:pt>
                <c:pt idx="7">
                  <c:v>7495.1167376738213</c:v>
                </c:pt>
                <c:pt idx="8">
                  <c:v>7123.7353679546341</c:v>
                </c:pt>
                <c:pt idx="9">
                  <c:v>7239.144141189684</c:v>
                </c:pt>
                <c:pt idx="10">
                  <c:v>7534.198013808782</c:v>
                </c:pt>
                <c:pt idx="11">
                  <c:v>7212.8441149456712</c:v>
                </c:pt>
                <c:pt idx="12">
                  <c:v>6991.9336375479834</c:v>
                </c:pt>
                <c:pt idx="13">
                  <c:v>7465.6332009243333</c:v>
                </c:pt>
                <c:pt idx="14">
                  <c:v>7731.8045487889831</c:v>
                </c:pt>
                <c:pt idx="15">
                  <c:v>7559.8116531880332</c:v>
                </c:pt>
                <c:pt idx="16">
                  <c:v>7903.8142970306826</c:v>
                </c:pt>
                <c:pt idx="17">
                  <c:v>8540.8856301570395</c:v>
                </c:pt>
                <c:pt idx="18">
                  <c:v>8511.1622262356614</c:v>
                </c:pt>
                <c:pt idx="19">
                  <c:v>8327.1129376134177</c:v>
                </c:pt>
                <c:pt idx="20">
                  <c:v>8678.7642550767632</c:v>
                </c:pt>
                <c:pt idx="21">
                  <c:v>8752.1610403109371</c:v>
                </c:pt>
                <c:pt idx="22">
                  <c:v>8195.8370302668536</c:v>
                </c:pt>
                <c:pt idx="23">
                  <c:v>8018.3750592134529</c:v>
                </c:pt>
                <c:pt idx="24">
                  <c:v>8252.4757831939114</c:v>
                </c:pt>
                <c:pt idx="25">
                  <c:v>7963.504468870472</c:v>
                </c:pt>
                <c:pt idx="26">
                  <c:v>7561.8029824684982</c:v>
                </c:pt>
                <c:pt idx="27">
                  <c:v>7861.674998989929</c:v>
                </c:pt>
                <c:pt idx="28">
                  <c:v>8133.1530285332474</c:v>
                </c:pt>
                <c:pt idx="29">
                  <c:v>7815.5645553358336</c:v>
                </c:pt>
                <c:pt idx="30">
                  <c:v>7796.5123642491744</c:v>
                </c:pt>
                <c:pt idx="31">
                  <c:v>8207.6932504018114</c:v>
                </c:pt>
                <c:pt idx="32">
                  <c:v>8037.8180607074592</c:v>
                </c:pt>
                <c:pt idx="33">
                  <c:v>7506.869846572682</c:v>
                </c:pt>
                <c:pt idx="34">
                  <c:v>7523.5266553483189</c:v>
                </c:pt>
                <c:pt idx="35">
                  <c:v>7528.8288735506994</c:v>
                </c:pt>
                <c:pt idx="36">
                  <c:v>6887.6038629700797</c:v>
                </c:pt>
                <c:pt idx="37">
                  <c:v>6481.1875186950183</c:v>
                </c:pt>
                <c:pt idx="38">
                  <c:v>6668.8824927435307</c:v>
                </c:pt>
                <c:pt idx="39">
                  <c:v>6486.8896164347689</c:v>
                </c:pt>
                <c:pt idx="40">
                  <c:v>5991.9526388045997</c:v>
                </c:pt>
                <c:pt idx="41">
                  <c:v>6127.961841459567</c:v>
                </c:pt>
                <c:pt idx="42">
                  <c:v>6436.6222745801888</c:v>
                </c:pt>
                <c:pt idx="43">
                  <c:v>6106.0162221785395</c:v>
                </c:pt>
                <c:pt idx="44">
                  <c:v>5857.1367907201457</c:v>
                </c:pt>
                <c:pt idx="45">
                  <c:v>6161.9249463192373</c:v>
                </c:pt>
                <c:pt idx="46">
                  <c:v>6074.9363680700553</c:v>
                </c:pt>
                <c:pt idx="47">
                  <c:v>5485.9234779403341</c:v>
                </c:pt>
                <c:pt idx="48">
                  <c:v>5397.5160846090412</c:v>
                </c:pt>
                <c:pt idx="49">
                  <c:v>5558.4725169118783</c:v>
                </c:pt>
                <c:pt idx="50">
                  <c:v>5114.8795961536553</c:v>
                </c:pt>
                <c:pt idx="51">
                  <c:v>4707.6707377499824</c:v>
                </c:pt>
                <c:pt idx="52">
                  <c:v>4979.3713050776951</c:v>
                </c:pt>
                <c:pt idx="53">
                  <c:v>5059.7437801760689</c:v>
                </c:pt>
                <c:pt idx="54">
                  <c:v>4654.7633951852968</c:v>
                </c:pt>
                <c:pt idx="55">
                  <c:v>4733.8530843183935</c:v>
                </c:pt>
                <c:pt idx="56">
                  <c:v>5173.4337100213379</c:v>
                </c:pt>
                <c:pt idx="57">
                  <c:v>5011.0289823316089</c:v>
                </c:pt>
                <c:pt idx="58">
                  <c:v>4709.8441656197028</c:v>
                </c:pt>
                <c:pt idx="59">
                  <c:v>5015.441891700656</c:v>
                </c:pt>
                <c:pt idx="60">
                  <c:v>5149.80343175488</c:v>
                </c:pt>
                <c:pt idx="61">
                  <c:v>4672.5962113821142</c:v>
                </c:pt>
                <c:pt idx="62">
                  <c:v>4548.7579928655259</c:v>
                </c:pt>
                <c:pt idx="63">
                  <c:v>4860.4768395067522</c:v>
                </c:pt>
                <c:pt idx="64">
                  <c:v>4640.4691345467591</c:v>
                </c:pt>
                <c:pt idx="65">
                  <c:v>4219.7660239137131</c:v>
                </c:pt>
                <c:pt idx="66">
                  <c:v>4458.4861219363102</c:v>
                </c:pt>
                <c:pt idx="67">
                  <c:v>4698.4925936497302</c:v>
                </c:pt>
                <c:pt idx="68">
                  <c:v>4341.4754767007635</c:v>
                </c:pt>
                <c:pt idx="69">
                  <c:v>4271.0077592252237</c:v>
                </c:pt>
                <c:pt idx="70">
                  <c:v>4713.0873222410883</c:v>
                </c:pt>
                <c:pt idx="71">
                  <c:v>4665.4461956157002</c:v>
                </c:pt>
                <c:pt idx="72">
                  <c:v>4267.9311446436186</c:v>
                </c:pt>
                <c:pt idx="73">
                  <c:v>4439.2640301252095</c:v>
                </c:pt>
                <c:pt idx="74">
                  <c:v>4655.3973418215819</c:v>
                </c:pt>
                <c:pt idx="75">
                  <c:v>4196.6541991729482</c:v>
                </c:pt>
                <c:pt idx="76">
                  <c:v>3877.184622813862</c:v>
                </c:pt>
                <c:pt idx="77">
                  <c:v>4112.3186898048343</c:v>
                </c:pt>
                <c:pt idx="78">
                  <c:v>3952.133407587753</c:v>
                </c:pt>
                <c:pt idx="79">
                  <c:v>3392.1857323826894</c:v>
                </c:pt>
                <c:pt idx="80">
                  <c:v>3418.1863397349207</c:v>
                </c:pt>
                <c:pt idx="81">
                  <c:v>3670.9183872101794</c:v>
                </c:pt>
                <c:pt idx="82">
                  <c:v>3320.9666613822737</c:v>
                </c:pt>
                <c:pt idx="83">
                  <c:v>3053.6849779094864</c:v>
                </c:pt>
                <c:pt idx="84">
                  <c:v>3407.6658211173053</c:v>
                </c:pt>
                <c:pt idx="85">
                  <c:v>3451.2964626883404</c:v>
                </c:pt>
                <c:pt idx="86">
                  <c:v>2975.1322105751051</c:v>
                </c:pt>
                <c:pt idx="87">
                  <c:v>2955.3861628896502</c:v>
                </c:pt>
                <c:pt idx="88">
                  <c:v>3186.9882114195771</c:v>
                </c:pt>
                <c:pt idx="89">
                  <c:v>2765.3174933269847</c:v>
                </c:pt>
                <c:pt idx="90">
                  <c:v>2266.2674030812495</c:v>
                </c:pt>
                <c:pt idx="91">
                  <c:v>2400.0691451830594</c:v>
                </c:pt>
                <c:pt idx="92">
                  <c:v>2358.9247055253895</c:v>
                </c:pt>
                <c:pt idx="93">
                  <c:v>1808.1650169997581</c:v>
                </c:pt>
                <c:pt idx="94">
                  <c:v>1737.9682994280299</c:v>
                </c:pt>
                <c:pt idx="95">
                  <c:v>2123.503722545478</c:v>
                </c:pt>
                <c:pt idx="96">
                  <c:v>1992.186713847869</c:v>
                </c:pt>
                <c:pt idx="97">
                  <c:v>1734.1258798487463</c:v>
                </c:pt>
                <c:pt idx="98">
                  <c:v>2123.0146781086169</c:v>
                </c:pt>
                <c:pt idx="99">
                  <c:v>2402.9855467878401</c:v>
                </c:pt>
                <c:pt idx="100">
                  <c:v>2039.0510630878207</c:v>
                </c:pt>
                <c:pt idx="101">
                  <c:v>1951.1113826953008</c:v>
                </c:pt>
                <c:pt idx="102">
                  <c:v>2286.634992602188</c:v>
                </c:pt>
                <c:pt idx="103">
                  <c:v>2075.7881408326839</c:v>
                </c:pt>
                <c:pt idx="104">
                  <c:v>1594.8595965234967</c:v>
                </c:pt>
                <c:pt idx="105">
                  <c:v>1766.7790512116753</c:v>
                </c:pt>
                <c:pt idx="106">
                  <c:v>2021.3351630057439</c:v>
                </c:pt>
                <c:pt idx="107">
                  <c:v>1725.7160483326013</c:v>
                </c:pt>
                <c:pt idx="108">
                  <c:v>1741.842339481085</c:v>
                </c:pt>
                <c:pt idx="109">
                  <c:v>2367.9775641319129</c:v>
                </c:pt>
                <c:pt idx="110">
                  <c:v>2593.7056373710561</c:v>
                </c:pt>
                <c:pt idx="111">
                  <c:v>2458.9820963603397</c:v>
                </c:pt>
                <c:pt idx="112">
                  <c:v>2877.7147330617654</c:v>
                </c:pt>
                <c:pt idx="113">
                  <c:v>3366.6404352417303</c:v>
                </c:pt>
                <c:pt idx="114">
                  <c:v>3140.2623680071692</c:v>
                </c:pt>
                <c:pt idx="115">
                  <c:v>2963.0994631965555</c:v>
                </c:pt>
                <c:pt idx="116">
                  <c:v>3328.3646231077164</c:v>
                </c:pt>
                <c:pt idx="117">
                  <c:v>3325.3056837962067</c:v>
                </c:pt>
                <c:pt idx="118">
                  <c:v>2898.0177434198608</c:v>
                </c:pt>
                <c:pt idx="119">
                  <c:v>3065.1103901915708</c:v>
                </c:pt>
                <c:pt idx="120">
                  <c:v>3553.1630239442579</c:v>
                </c:pt>
                <c:pt idx="121">
                  <c:v>3496.2346560603519</c:v>
                </c:pt>
                <c:pt idx="122">
                  <c:v>3513.578137129573</c:v>
                </c:pt>
                <c:pt idx="123">
                  <c:v>4184.9697002270723</c:v>
                </c:pt>
                <c:pt idx="124">
                  <c:v>4585.4746885219847</c:v>
                </c:pt>
                <c:pt idx="125">
                  <c:v>4407.6453247319505</c:v>
                </c:pt>
                <c:pt idx="126">
                  <c:v>4607.6516810554904</c:v>
                </c:pt>
                <c:pt idx="127">
                  <c:v>5048.3720004696979</c:v>
                </c:pt>
                <c:pt idx="128">
                  <c:v>4802.8199288082733</c:v>
                </c:pt>
                <c:pt idx="129">
                  <c:v>4397.2237450705416</c:v>
                </c:pt>
                <c:pt idx="130">
                  <c:v>4614.2444997651328</c:v>
                </c:pt>
                <c:pt idx="131">
                  <c:v>4709.313291568059</c:v>
                </c:pt>
                <c:pt idx="132">
                  <c:v>4292.6615570402291</c:v>
                </c:pt>
                <c:pt idx="133">
                  <c:v>4344.2613340029011</c:v>
                </c:pt>
                <c:pt idx="134">
                  <c:v>4910.4613869805899</c:v>
                </c:pt>
                <c:pt idx="135">
                  <c:v>4990.8888523784581</c:v>
                </c:pt>
                <c:pt idx="136">
                  <c:v>4887.0036279838614</c:v>
                </c:pt>
                <c:pt idx="137">
                  <c:v>5396.2076515762146</c:v>
                </c:pt>
                <c:pt idx="138">
                  <c:v>5802.5182240444374</c:v>
                </c:pt>
                <c:pt idx="139">
                  <c:v>5502.2113949657205</c:v>
                </c:pt>
                <c:pt idx="140">
                  <c:v>5390.8420106227522</c:v>
                </c:pt>
                <c:pt idx="141">
                  <c:v>5702.7244294937518</c:v>
                </c:pt>
                <c:pt idx="142">
                  <c:v>5483.9158860422649</c:v>
                </c:pt>
                <c:pt idx="143">
                  <c:v>4953.9256342694116</c:v>
                </c:pt>
                <c:pt idx="144">
                  <c:v>5079.581410049931</c:v>
                </c:pt>
                <c:pt idx="145">
                  <c:v>5358.9962067722809</c:v>
                </c:pt>
                <c:pt idx="146">
                  <c:v>5102.3285511989689</c:v>
                </c:pt>
                <c:pt idx="147">
                  <c:v>5122.3825963868603</c:v>
                </c:pt>
                <c:pt idx="148">
                  <c:v>5775.6518939825828</c:v>
                </c:pt>
                <c:pt idx="149">
                  <c:v>6051.0304197123423</c:v>
                </c:pt>
                <c:pt idx="150">
                  <c:v>5903.7664173515313</c:v>
                </c:pt>
                <c:pt idx="151">
                  <c:v>6263.3999171641499</c:v>
                </c:pt>
                <c:pt idx="152">
                  <c:v>6720.2986277674927</c:v>
                </c:pt>
                <c:pt idx="153">
                  <c:v>6454.5988831909453</c:v>
                </c:pt>
                <c:pt idx="154">
                  <c:v>6193.7980352635332</c:v>
                </c:pt>
                <c:pt idx="155">
                  <c:v>6509.4516496128317</c:v>
                </c:pt>
                <c:pt idx="156">
                  <c:v>6524.5121965773096</c:v>
                </c:pt>
                <c:pt idx="157">
                  <c:v>6110.1931619312381</c:v>
                </c:pt>
                <c:pt idx="158">
                  <c:v>6285.4765316433623</c:v>
                </c:pt>
                <c:pt idx="159">
                  <c:v>6840.4454554256354</c:v>
                </c:pt>
                <c:pt idx="160">
                  <c:v>6863.1939103665363</c:v>
                </c:pt>
                <c:pt idx="161">
                  <c:v>6902.346927585425</c:v>
                </c:pt>
                <c:pt idx="162">
                  <c:v>7588.9275036069748</c:v>
                </c:pt>
                <c:pt idx="163">
                  <c:v>8034.8644039411474</c:v>
                </c:pt>
                <c:pt idx="164">
                  <c:v>7866.419508687226</c:v>
                </c:pt>
                <c:pt idx="165">
                  <c:v>8041.6233205711023</c:v>
                </c:pt>
                <c:pt idx="166">
                  <c:v>8510.2664197375216</c:v>
                </c:pt>
                <c:pt idx="167">
                  <c:v>8332.5879728442305</c:v>
                </c:pt>
                <c:pt idx="168">
                  <c:v>7971.0961089212706</c:v>
                </c:pt>
                <c:pt idx="169">
                  <c:v>8253.0278740637004</c:v>
                </c:pt>
                <c:pt idx="170">
                  <c:v>8471.8460215864834</c:v>
                </c:pt>
                <c:pt idx="171">
                  <c:v>8156.6287294577414</c:v>
                </c:pt>
                <c:pt idx="172">
                  <c:v>8251.4693345398045</c:v>
                </c:pt>
                <c:pt idx="173">
                  <c:v>8867.1450715071569</c:v>
                </c:pt>
                <c:pt idx="174">
                  <c:v>8989.780473975281</c:v>
                </c:pt>
                <c:pt idx="175">
                  <c:v>8851.221613130796</c:v>
                </c:pt>
                <c:pt idx="176">
                  <c:v>9295.37229650064</c:v>
                </c:pt>
                <c:pt idx="177">
                  <c:v>9677.0009915206665</c:v>
                </c:pt>
                <c:pt idx="178">
                  <c:v>9345.6827756240946</c:v>
                </c:pt>
                <c:pt idx="179">
                  <c:v>9172.4292042799225</c:v>
                </c:pt>
                <c:pt idx="180">
                  <c:v>9466.9182582063695</c:v>
                </c:pt>
                <c:pt idx="181">
                  <c:v>9273.6033272548539</c:v>
                </c:pt>
                <c:pt idx="182">
                  <c:v>8723.3569157348265</c:v>
                </c:pt>
                <c:pt idx="183">
                  <c:v>8790.6953000025351</c:v>
                </c:pt>
                <c:pt idx="184">
                  <c:v>9022.046464340965</c:v>
                </c:pt>
                <c:pt idx="185">
                  <c:v>8664.7586870075102</c:v>
                </c:pt>
                <c:pt idx="186">
                  <c:v>8483.2054022409648</c:v>
                </c:pt>
                <c:pt idx="187">
                  <c:v>8909.0464469245744</c:v>
                </c:pt>
                <c:pt idx="188">
                  <c:v>8963.8158052592553</c:v>
                </c:pt>
                <c:pt idx="189">
                  <c:v>8546.7106339984348</c:v>
                </c:pt>
                <c:pt idx="190">
                  <c:v>8619.3172555443161</c:v>
                </c:pt>
                <c:pt idx="191">
                  <c:v>8857.6686566431945</c:v>
                </c:pt>
                <c:pt idx="192">
                  <c:v>8407.2249568145853</c:v>
                </c:pt>
                <c:pt idx="193">
                  <c:v>7935.6929690915122</c:v>
                </c:pt>
                <c:pt idx="194">
                  <c:v>8062.7070219054576</c:v>
                </c:pt>
                <c:pt idx="195">
                  <c:v>7921.9488356869279</c:v>
                </c:pt>
                <c:pt idx="196">
                  <c:v>7290.6684328195661</c:v>
                </c:pt>
                <c:pt idx="197">
                  <c:v>7172.6190044468376</c:v>
                </c:pt>
                <c:pt idx="198">
                  <c:v>7428.0570601490717</c:v>
                </c:pt>
                <c:pt idx="199">
                  <c:v>7123.8895708013397</c:v>
                </c:pt>
                <c:pt idx="200">
                  <c:v>6763.6363315741264</c:v>
                </c:pt>
                <c:pt idx="201">
                  <c:v>7056.9558802385427</c:v>
                </c:pt>
                <c:pt idx="202">
                  <c:v>7183.797685471256</c:v>
                </c:pt>
                <c:pt idx="203">
                  <c:v>6720.9834495585219</c:v>
                </c:pt>
                <c:pt idx="204">
                  <c:v>6623.0256122328656</c:v>
                </c:pt>
                <c:pt idx="205">
                  <c:v>6913.4686930566668</c:v>
                </c:pt>
                <c:pt idx="206">
                  <c:v>6622.3938374113459</c:v>
                </c:pt>
                <c:pt idx="207">
                  <c:v>6120.1865458636257</c:v>
                </c:pt>
                <c:pt idx="208">
                  <c:v>6252.7208064289698</c:v>
                </c:pt>
                <c:pt idx="209">
                  <c:v>6345.3077281675287</c:v>
                </c:pt>
                <c:pt idx="210">
                  <c:v>5852.2899249242009</c:v>
                </c:pt>
                <c:pt idx="211">
                  <c:v>5693.5221311501073</c:v>
                </c:pt>
                <c:pt idx="212">
                  <c:v>6070.3037312733823</c:v>
                </c:pt>
                <c:pt idx="213">
                  <c:v>5991.0060949319022</c:v>
                </c:pt>
                <c:pt idx="214">
                  <c:v>5642.001556320738</c:v>
                </c:pt>
                <c:pt idx="215">
                  <c:v>5923.7570280927885</c:v>
                </c:pt>
                <c:pt idx="216">
                  <c:v>6266.6635029733916</c:v>
                </c:pt>
                <c:pt idx="217">
                  <c:v>5964.6672234975813</c:v>
                </c:pt>
                <c:pt idx="218">
                  <c:v>5836.1941003580314</c:v>
                </c:pt>
                <c:pt idx="219">
                  <c:v>6237.6181803050504</c:v>
                </c:pt>
                <c:pt idx="220">
                  <c:v>6193.7732425819095</c:v>
                </c:pt>
                <c:pt idx="221">
                  <c:v>5731.8480465778948</c:v>
                </c:pt>
                <c:pt idx="222">
                  <c:v>5826.9770589712962</c:v>
                </c:pt>
                <c:pt idx="223">
                  <c:v>6088.2589003915054</c:v>
                </c:pt>
                <c:pt idx="224">
                  <c:v>5725.9462499769925</c:v>
                </c:pt>
                <c:pt idx="225">
                  <c:v>5476.3725490215138</c:v>
                </c:pt>
                <c:pt idx="226">
                  <c:v>5865.3535077792521</c:v>
                </c:pt>
                <c:pt idx="227">
                  <c:v>5964.8969831391287</c:v>
                </c:pt>
                <c:pt idx="228">
                  <c:v>5617.7357125670378</c:v>
                </c:pt>
                <c:pt idx="229">
                  <c:v>5797.5481577926757</c:v>
                </c:pt>
                <c:pt idx="230">
                  <c:v>6243.6093488498746</c:v>
                </c:pt>
                <c:pt idx="231">
                  <c:v>6043.1999871263033</c:v>
                </c:pt>
                <c:pt idx="232">
                  <c:v>5774.4379824049292</c:v>
                </c:pt>
                <c:pt idx="233">
                  <c:v>6084.2805483375741</c:v>
                </c:pt>
                <c:pt idx="234">
                  <c:v>6117.6108545928273</c:v>
                </c:pt>
                <c:pt idx="235">
                  <c:v>5567.2676109697759</c:v>
                </c:pt>
                <c:pt idx="236">
                  <c:v>5433.9564704701452</c:v>
                </c:pt>
                <c:pt idx="237">
                  <c:v>5671.2703013455966</c:v>
                </c:pt>
                <c:pt idx="238">
                  <c:v>5350.3389915449934</c:v>
                </c:pt>
                <c:pt idx="239">
                  <c:v>4938.1410289127407</c:v>
                </c:pt>
                <c:pt idx="240">
                  <c:v>5218.2607597139377</c:v>
                </c:pt>
                <c:pt idx="241">
                  <c:v>5430.4969653447888</c:v>
                </c:pt>
                <c:pt idx="242">
                  <c:v>5082.2145231562508</c:v>
                </c:pt>
                <c:pt idx="243">
                  <c:v>5092.3005780230687</c:v>
                </c:pt>
                <c:pt idx="244">
                  <c:v>5534.0717807251913</c:v>
                </c:pt>
                <c:pt idx="245">
                  <c:v>5397.9238153717188</c:v>
                </c:pt>
                <c:pt idx="246">
                  <c:v>4957.0251183966648</c:v>
                </c:pt>
                <c:pt idx="247">
                  <c:v>5080.8100768508239</c:v>
                </c:pt>
                <c:pt idx="248">
                  <c:v>5150.279817635269</c:v>
                </c:pt>
                <c:pt idx="249">
                  <c:v>4572.6643948520441</c:v>
                </c:pt>
                <c:pt idx="250">
                  <c:v>4260.5658534123877</c:v>
                </c:pt>
                <c:pt idx="251">
                  <c:v>4519.083025238373</c:v>
                </c:pt>
                <c:pt idx="252">
                  <c:v>4387.4661507913206</c:v>
                </c:pt>
                <c:pt idx="253">
                  <c:v>3996.1026198451468</c:v>
                </c:pt>
                <c:pt idx="254">
                  <c:v>4277.88449316894</c:v>
                </c:pt>
                <c:pt idx="255">
                  <c:v>4719.2806776898315</c:v>
                </c:pt>
                <c:pt idx="256">
                  <c:v>4542.3084317126104</c:v>
                </c:pt>
                <c:pt idx="257">
                  <c:v>4495.8749888934271</c:v>
                </c:pt>
                <c:pt idx="258">
                  <c:v>4980.8951204737841</c:v>
                </c:pt>
                <c:pt idx="259">
                  <c:v>5020.854351007999</c:v>
                </c:pt>
                <c:pt idx="260">
                  <c:v>4561.4076989055193</c:v>
                </c:pt>
                <c:pt idx="261">
                  <c:v>4599.2452577811564</c:v>
                </c:pt>
                <c:pt idx="262">
                  <c:v>4832.9005762789375</c:v>
                </c:pt>
                <c:pt idx="263">
                  <c:v>4456.421126498587</c:v>
                </c:pt>
                <c:pt idx="264">
                  <c:v>4177.9508420809971</c:v>
                </c:pt>
                <c:pt idx="265">
                  <c:v>4605.8556290703373</c:v>
                </c:pt>
                <c:pt idx="266">
                  <c:v>4849.6034986680343</c:v>
                </c:pt>
                <c:pt idx="267">
                  <c:v>4673.3194761413761</c:v>
                </c:pt>
                <c:pt idx="268">
                  <c:v>5035.9691127199058</c:v>
                </c:pt>
                <c:pt idx="269">
                  <c:v>5728.5711985600683</c:v>
                </c:pt>
                <c:pt idx="270">
                  <c:v>5784.4867675492051</c:v>
                </c:pt>
                <c:pt idx="271">
                  <c:v>5700.3141687334037</c:v>
                </c:pt>
                <c:pt idx="272">
                  <c:v>6167.8383259539378</c:v>
                </c:pt>
                <c:pt idx="273">
                  <c:v>6373.8859213199785</c:v>
                </c:pt>
                <c:pt idx="274">
                  <c:v>5952.0822091721748</c:v>
                </c:pt>
                <c:pt idx="275">
                  <c:v>5909.0636821730986</c:v>
                </c:pt>
                <c:pt idx="276">
                  <c:v>6294.3443470868215</c:v>
                </c:pt>
                <c:pt idx="277">
                  <c:v>6177.7129142744734</c:v>
                </c:pt>
                <c:pt idx="278">
                  <c:v>5965.1771457052137</c:v>
                </c:pt>
                <c:pt idx="279">
                  <c:v>6482.7905447841495</c:v>
                </c:pt>
                <c:pt idx="280">
                  <c:v>7009.5068503397251</c:v>
                </c:pt>
                <c:pt idx="281">
                  <c:v>6969.0265819295228</c:v>
                </c:pt>
                <c:pt idx="282">
                  <c:v>7234.4005476508073</c:v>
                </c:pt>
                <c:pt idx="283">
                  <c:v>7936.7553774236803</c:v>
                </c:pt>
                <c:pt idx="284">
                  <c:v>8051.8992304073417</c:v>
                </c:pt>
                <c:pt idx="285">
                  <c:v>7778.544575518823</c:v>
                </c:pt>
                <c:pt idx="286">
                  <c:v>8027.2320825317593</c:v>
                </c:pt>
                <c:pt idx="287">
                  <c:v>8252.7148927313556</c:v>
                </c:pt>
                <c:pt idx="288">
                  <c:v>7820.3495340094296</c:v>
                </c:pt>
                <c:pt idx="289">
                  <c:v>7618.0809120604963</c:v>
                </c:pt>
                <c:pt idx="290">
                  <c:v>8029.7182320112079</c:v>
                </c:pt>
                <c:pt idx="291">
                  <c:v>8102.0136342616142</c:v>
                </c:pt>
                <c:pt idx="292">
                  <c:v>7880.9217748962055</c:v>
                </c:pt>
                <c:pt idx="293">
                  <c:v>8306.7507742051075</c:v>
                </c:pt>
                <c:pt idx="294">
                  <c:v>8918.4539255313121</c:v>
                </c:pt>
                <c:pt idx="295">
                  <c:v>8878.3924494391795</c:v>
                </c:pt>
                <c:pt idx="296">
                  <c:v>8881.2414680313777</c:v>
                </c:pt>
                <c:pt idx="297">
                  <c:v>9396.3573949779038</c:v>
                </c:pt>
                <c:pt idx="298">
                  <c:v>9477.3012135798053</c:v>
                </c:pt>
                <c:pt idx="299">
                  <c:v>9006.6086336486878</c:v>
                </c:pt>
                <c:pt idx="300">
                  <c:v>9002.1753267361364</c:v>
                </c:pt>
                <c:pt idx="301">
                  <c:v>9245.0119729137768</c:v>
                </c:pt>
                <c:pt idx="302">
                  <c:v>8896.8341900628784</c:v>
                </c:pt>
                <c:pt idx="303">
                  <c:v>8605.7811164129635</c:v>
                </c:pt>
                <c:pt idx="304">
                  <c:v>9031.99288755421</c:v>
                </c:pt>
                <c:pt idx="305">
                  <c:v>9308.1040928955044</c:v>
                </c:pt>
                <c:pt idx="306">
                  <c:v>9114.4398740220713</c:v>
                </c:pt>
                <c:pt idx="307">
                  <c:v>9397.9700337692648</c:v>
                </c:pt>
                <c:pt idx="308">
                  <c:v>10024.132613608981</c:v>
                </c:pt>
                <c:pt idx="309">
                  <c:v>10007.343500459099</c:v>
                </c:pt>
                <c:pt idx="310">
                  <c:v>9789.6046445755128</c:v>
                </c:pt>
                <c:pt idx="311">
                  <c:v>10126.444446649308</c:v>
                </c:pt>
                <c:pt idx="312">
                  <c:v>10261.917069743718</c:v>
                </c:pt>
                <c:pt idx="313">
                  <c:v>9768.2239538440645</c:v>
                </c:pt>
                <c:pt idx="314">
                  <c:v>9634.2879283187867</c:v>
                </c:pt>
                <c:pt idx="315">
                  <c:v>9979.1935574626405</c:v>
                </c:pt>
                <c:pt idx="316">
                  <c:v>9849.6723853680669</c:v>
                </c:pt>
                <c:pt idx="317">
                  <c:v>9567.5723076516388</c:v>
                </c:pt>
                <c:pt idx="318">
                  <c:v>9988.0249673265389</c:v>
                </c:pt>
                <c:pt idx="319">
                  <c:v>10439.815472448427</c:v>
                </c:pt>
                <c:pt idx="320">
                  <c:v>10286.55176942013</c:v>
                </c:pt>
                <c:pt idx="321">
                  <c:v>10379.424968318335</c:v>
                </c:pt>
                <c:pt idx="322">
                  <c:v>10937.486136107231</c:v>
                </c:pt>
                <c:pt idx="323">
                  <c:v>10952.976874730643</c:v>
                </c:pt>
                <c:pt idx="324">
                  <c:v>10561.908493014364</c:v>
                </c:pt>
                <c:pt idx="325">
                  <c:v>10708.349761748374</c:v>
                </c:pt>
                <c:pt idx="326">
                  <c:v>10907.476595883192</c:v>
                </c:pt>
                <c:pt idx="327">
                  <c:v>10460.152976010813</c:v>
                </c:pt>
                <c:pt idx="328">
                  <c:v>10195.285216607876</c:v>
                </c:pt>
                <c:pt idx="329">
                  <c:v>10548.883940668253</c:v>
                </c:pt>
                <c:pt idx="330">
                  <c:v>10567.858388752713</c:v>
                </c:pt>
                <c:pt idx="331">
                  <c:v>10215.21067399172</c:v>
                </c:pt>
                <c:pt idx="332">
                  <c:v>10449.143839928127</c:v>
                </c:pt>
                <c:pt idx="333">
                  <c:v>10889.908167949299</c:v>
                </c:pt>
                <c:pt idx="334">
                  <c:v>10674.501250563962</c:v>
                </c:pt>
                <c:pt idx="335">
                  <c:v>10464.217884198719</c:v>
                </c:pt>
                <c:pt idx="336">
                  <c:v>10808.071417982972</c:v>
                </c:pt>
                <c:pt idx="337">
                  <c:v>10794.58460654291</c:v>
                </c:pt>
                <c:pt idx="338">
                  <c:v>10228.617349225216</c:v>
                </c:pt>
                <c:pt idx="339">
                  <c:v>10117.338426876266</c:v>
                </c:pt>
                <c:pt idx="340">
                  <c:v>10295.52013082651</c:v>
                </c:pt>
                <c:pt idx="341">
                  <c:v>9871.0702632034117</c:v>
                </c:pt>
                <c:pt idx="342">
                  <c:v>9412.1893207978137</c:v>
                </c:pt>
                <c:pt idx="343">
                  <c:v>9625.084451971321</c:v>
                </c:pt>
                <c:pt idx="344">
                  <c:v>9683.4228226995056</c:v>
                </c:pt>
                <c:pt idx="345">
                  <c:v>9209.4600687473467</c:v>
                </c:pt>
                <c:pt idx="346">
                  <c:v>9161.1918998548572</c:v>
                </c:pt>
                <c:pt idx="347">
                  <c:v>9505.0885619886722</c:v>
                </c:pt>
                <c:pt idx="348">
                  <c:v>9258.7284527355587</c:v>
                </c:pt>
                <c:pt idx="349">
                  <c:v>8809.5028626528947</c:v>
                </c:pt>
                <c:pt idx="350">
                  <c:v>8960.5233381322632</c:v>
                </c:pt>
                <c:pt idx="351">
                  <c:v>8994.6807128897326</c:v>
                </c:pt>
                <c:pt idx="352">
                  <c:v>8397.3823812867413</c:v>
                </c:pt>
                <c:pt idx="353">
                  <c:v>8108.4678080872463</c:v>
                </c:pt>
                <c:pt idx="354">
                  <c:v>8299.4449781606218</c:v>
                </c:pt>
                <c:pt idx="355">
                  <c:v>7996.6293531148931</c:v>
                </c:pt>
                <c:pt idx="356">
                  <c:v>7447.1759822021095</c:v>
                </c:pt>
                <c:pt idx="357">
                  <c:v>7553.0905220690438</c:v>
                </c:pt>
                <c:pt idx="358">
                  <c:v>7725.4221081036121</c:v>
                </c:pt>
              </c:numCache>
            </c:numRef>
          </c:val>
          <c:smooth val="0"/>
        </c:ser>
        <c:dLbls>
          <c:showLegendKey val="0"/>
          <c:showVal val="0"/>
          <c:showCatName val="0"/>
          <c:showSerName val="0"/>
          <c:showPercent val="0"/>
          <c:showBubbleSize val="0"/>
        </c:dLbls>
        <c:smooth val="0"/>
        <c:axId val="207424360"/>
        <c:axId val="385485296"/>
      </c:lineChart>
      <c:dateAx>
        <c:axId val="207424360"/>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385485296"/>
        <c:crosses val="autoZero"/>
        <c:auto val="1"/>
        <c:lblOffset val="100"/>
        <c:baseTimeUnit val="months"/>
        <c:majorUnit val="1"/>
        <c:majorTimeUnit val="years"/>
        <c:minorUnit val="6"/>
        <c:minorTimeUnit val="months"/>
      </c:dateAx>
      <c:valAx>
        <c:axId val="385485296"/>
        <c:scaling>
          <c:orientation val="minMax"/>
        </c:scaling>
        <c:delete val="0"/>
        <c:axPos val="l"/>
        <c:majorGridlines>
          <c:spPr>
            <a:ln w="3175">
              <a:solidFill>
                <a:srgbClr val="969696"/>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74243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48369148814369E-2"/>
          <c:y val="0.13496972946741251"/>
          <c:w val="0.79358795089001288"/>
          <c:h val="0.66257867193093345"/>
        </c:manualLayout>
      </c:layout>
      <c:lineChart>
        <c:grouping val="standard"/>
        <c:varyColors val="0"/>
        <c:ser>
          <c:idx val="0"/>
          <c:order val="0"/>
          <c:tx>
            <c:strRef>
              <c:f>Calculations!$D$10</c:f>
              <c:strCache>
                <c:ptCount val="1"/>
                <c:pt idx="0">
                  <c:v>A1</c:v>
                </c:pt>
              </c:strCache>
            </c:strRef>
          </c:tx>
          <c:spPr>
            <a:ln w="12700">
              <a:solidFill>
                <a:srgbClr val="000080"/>
              </a:solidFill>
              <a:prstDash val="solid"/>
            </a:ln>
          </c:spPr>
          <c:marker>
            <c:symbol val="none"/>
          </c:marker>
          <c:val>
            <c:numRef>
              <c:f>Calculations!$D$11:$D$505</c:f>
              <c:numCache>
                <c:formatCode>General</c:formatCode>
                <c:ptCount val="495"/>
                <c:pt idx="0">
                  <c:v>585.78643762690513</c:v>
                </c:pt>
                <c:pt idx="1">
                  <c:v>527.80582576053166</c:v>
                </c:pt>
                <c:pt idx="2">
                  <c:v>472.40794273071583</c:v>
                </c:pt>
                <c:pt idx="3">
                  <c:v>419.68997524861925</c:v>
                </c:pt>
                <c:pt idx="4">
                  <c:v>369.74440854289128</c:v>
                </c:pt>
                <c:pt idx="5">
                  <c:v>322.65886410915186</c:v>
                </c:pt>
                <c:pt idx="6">
                  <c:v>278.51594599211239</c:v>
                </c:pt>
                <c:pt idx="7">
                  <c:v>237.39309587001526</c:v>
                </c:pt>
                <c:pt idx="8">
                  <c:v>199.36245719561339</c:v>
                </c:pt>
                <c:pt idx="9">
                  <c:v>164.49074863203828</c:v>
                </c:pt>
                <c:pt idx="10">
                  <c:v>132.83914700559671</c:v>
                </c:pt>
                <c:pt idx="11">
                  <c:v>104.46317998082895</c:v>
                </c:pt>
                <c:pt idx="12">
                  <c:v>79.412628646114172</c:v>
                </c:pt>
                <c:pt idx="13">
                  <c:v>57.731440180727986</c:v>
                </c:pt>
                <c:pt idx="14">
                  <c:v>39.457650756556404</c:v>
                </c:pt>
                <c:pt idx="15">
                  <c:v>24.623318809724651</c:v>
                </c:pt>
                <c:pt idx="16">
                  <c:v>13.254468799207189</c:v>
                </c:pt>
                <c:pt idx="17">
                  <c:v>5.3710455510838528</c:v>
                </c:pt>
                <c:pt idx="18">
                  <c:v>0.986879268536768</c:v>
                </c:pt>
                <c:pt idx="19">
                  <c:v>0.10966126897574213</c:v>
                </c:pt>
                <c:pt idx="20">
                  <c:v>2.7409304908524064</c:v>
                </c:pt>
                <c:pt idx="21">
                  <c:v>8.8760707938399719</c:v>
                </c:pt>
                <c:pt idx="22">
                  <c:v>18.504319057112752</c:v>
                </c:pt>
                <c:pt idx="23">
                  <c:v>31.608784061515962</c:v>
                </c:pt>
                <c:pt idx="24">
                  <c:v>48.166476122505401</c:v>
                </c:pt>
                <c:pt idx="25">
                  <c:v>68.148347421863264</c:v>
                </c:pt>
                <c:pt idx="26">
                  <c:v>91.519342967445937</c:v>
                </c:pt>
                <c:pt idx="27">
                  <c:v>118.23846209154885</c:v>
                </c:pt>
                <c:pt idx="28">
                  <c:v>148.25883038001029</c:v>
                </c:pt>
                <c:pt idx="29">
                  <c:v>181.52778190586264</c:v>
                </c:pt>
                <c:pt idx="30">
                  <c:v>217.9869516232643</c:v>
                </c:pt>
                <c:pt idx="31">
                  <c:v>257.57237775962108</c:v>
                </c:pt>
                <c:pt idx="32">
                  <c:v>300.2146140262721</c:v>
                </c:pt>
                <c:pt idx="33">
                  <c:v>345.83885145087629</c:v>
                </c:pt>
                <c:pt idx="34">
                  <c:v>394.36504961777109</c:v>
                </c:pt>
                <c:pt idx="35">
                  <c:v>445.70807708605844</c:v>
                </c:pt>
                <c:pt idx="36">
                  <c:v>499.77786073908101</c:v>
                </c:pt>
                <c:pt idx="37">
                  <c:v>556.47954380327587</c:v>
                </c:pt>
                <c:pt idx="38">
                  <c:v>615.7136522591868</c:v>
                </c:pt>
                <c:pt idx="39">
                  <c:v>677.37626935269668</c:v>
                </c:pt>
                <c:pt idx="40">
                  <c:v>741.35921790032444</c:v>
                </c:pt>
                <c:pt idx="41">
                  <c:v>807.55025006876758</c:v>
                </c:pt>
                <c:pt idx="42">
                  <c:v>875.83324429573827</c:v>
                </c:pt>
                <c:pt idx="43">
                  <c:v>946.08840900664427</c:v>
                </c:pt>
                <c:pt idx="44">
                  <c:v>1018.1924927697178</c:v>
                </c:pt>
                <c:pt idx="45">
                  <c:v>1092.019000520906</c:v>
                </c:pt>
                <c:pt idx="46">
                  <c:v>1167.4384154791974</c:v>
                </c:pt>
                <c:pt idx="47">
                  <c:v>1244.3184263630656</c:v>
                </c:pt>
                <c:pt idx="48">
                  <c:v>1322.5241595094171</c:v>
                </c:pt>
                <c:pt idx="49">
                  <c:v>1401.9184154878251</c:v>
                </c:pt>
                <c:pt idx="50">
                  <c:v>1482.3619097949586</c:v>
                </c:pt>
                <c:pt idx="51">
                  <c:v>1563.7135172069134</c:v>
                </c:pt>
                <c:pt idx="52">
                  <c:v>1645.8305193608337</c:v>
                </c:pt>
                <c:pt idx="53">
                  <c:v>1728.5688551313899</c:v>
                </c:pt>
                <c:pt idx="54">
                  <c:v>1811.7833733629702</c:v>
                </c:pt>
                <c:pt idx="55">
                  <c:v>1895.3280875141113</c:v>
                </c:pt>
                <c:pt idx="56">
                  <c:v>1979.0564317675091</c:v>
                </c:pt>
                <c:pt idx="57">
                  <c:v>2062.8215181562559</c:v>
                </c:pt>
                <c:pt idx="58">
                  <c:v>2146.4763942552645</c:v>
                </c:pt>
                <c:pt idx="59">
                  <c:v>2229.8743009857326</c:v>
                </c:pt>
                <c:pt idx="60">
                  <c:v>2312.8689300804613</c:v>
                </c:pt>
                <c:pt idx="61">
                  <c:v>2395.3146807582521</c:v>
                </c:pt>
                <c:pt idx="62">
                  <c:v>2477.0669151571615</c:v>
                </c:pt>
                <c:pt idx="63">
                  <c:v>2557.9822120784584</c:v>
                </c:pt>
                <c:pt idx="64">
                  <c:v>2637.918618596138</c:v>
                </c:pt>
                <c:pt idx="65">
                  <c:v>2716.7358990906005</c:v>
                </c:pt>
                <c:pt idx="66">
                  <c:v>2794.2957812695613</c:v>
                </c:pt>
                <c:pt idx="67">
                  <c:v>2870.4621987446553</c:v>
                </c:pt>
                <c:pt idx="68">
                  <c:v>2945.1015297381068</c:v>
                </c:pt>
                <c:pt idx="69">
                  <c:v>3018.0828315007429</c:v>
                </c:pt>
                <c:pt idx="70">
                  <c:v>3089.2780700300532</c:v>
                </c:pt>
                <c:pt idx="71">
                  <c:v>3158.5623446853569</c:v>
                </c:pt>
                <c:pt idx="72">
                  <c:v>3225.8141073059523</c:v>
                </c:pt>
                <c:pt idx="73">
                  <c:v>3290.9153754479003</c:v>
                </c:pt>
                <c:pt idx="74">
                  <c:v>3353.751939365321</c:v>
                </c:pt>
                <c:pt idx="75">
                  <c:v>3414.2135623730946</c:v>
                </c:pt>
                <c:pt idx="76">
                  <c:v>3472.1941742394683</c:v>
                </c:pt>
                <c:pt idx="77">
                  <c:v>3527.5920572692839</c:v>
                </c:pt>
                <c:pt idx="78">
                  <c:v>3580.3100247513803</c:v>
                </c:pt>
                <c:pt idx="79">
                  <c:v>3630.2555914571085</c:v>
                </c:pt>
                <c:pt idx="80">
                  <c:v>3677.3411358908479</c:v>
                </c:pt>
                <c:pt idx="81">
                  <c:v>3721.4840540078867</c:v>
                </c:pt>
                <c:pt idx="82">
                  <c:v>3762.6069041299843</c:v>
                </c:pt>
                <c:pt idx="83">
                  <c:v>3800.6375428043866</c:v>
                </c:pt>
                <c:pt idx="84">
                  <c:v>3835.5092513679624</c:v>
                </c:pt>
                <c:pt idx="85">
                  <c:v>3867.1608529944033</c:v>
                </c:pt>
                <c:pt idx="86">
                  <c:v>3895.536820019171</c:v>
                </c:pt>
                <c:pt idx="87">
                  <c:v>3920.5873713538858</c:v>
                </c:pt>
                <c:pt idx="88">
                  <c:v>3942.268559819272</c:v>
                </c:pt>
                <c:pt idx="89">
                  <c:v>3960.5423492434438</c:v>
                </c:pt>
                <c:pt idx="90">
                  <c:v>3975.3766811902756</c:v>
                </c:pt>
                <c:pt idx="91">
                  <c:v>3986.7455312007928</c:v>
                </c:pt>
                <c:pt idx="92">
                  <c:v>3994.6289544489164</c:v>
                </c:pt>
                <c:pt idx="93">
                  <c:v>3999.0131207314635</c:v>
                </c:pt>
                <c:pt idx="94">
                  <c:v>3999.8903387310243</c:v>
                </c:pt>
                <c:pt idx="95">
                  <c:v>3997.2590695091476</c:v>
                </c:pt>
                <c:pt idx="96">
                  <c:v>3991.12392920616</c:v>
                </c:pt>
                <c:pt idx="97">
                  <c:v>3981.4956809428877</c:v>
                </c:pt>
                <c:pt idx="98">
                  <c:v>3968.3912159384845</c:v>
                </c:pt>
                <c:pt idx="99">
                  <c:v>3951.8335238774944</c:v>
                </c:pt>
                <c:pt idx="100">
                  <c:v>3931.851652578137</c:v>
                </c:pt>
                <c:pt idx="101">
                  <c:v>3908.4806570325536</c:v>
                </c:pt>
                <c:pt idx="102">
                  <c:v>3881.7615379084514</c:v>
                </c:pt>
                <c:pt idx="103">
                  <c:v>3851.7411696199906</c:v>
                </c:pt>
                <c:pt idx="104">
                  <c:v>3818.4722180941376</c:v>
                </c:pt>
                <c:pt idx="105">
                  <c:v>3782.0130483767352</c:v>
                </c:pt>
                <c:pt idx="106">
                  <c:v>3742.4276222403792</c:v>
                </c:pt>
                <c:pt idx="107">
                  <c:v>3699.7853859737288</c:v>
                </c:pt>
                <c:pt idx="108">
                  <c:v>3654.1611485491239</c:v>
                </c:pt>
                <c:pt idx="109">
                  <c:v>3605.634950382228</c:v>
                </c:pt>
                <c:pt idx="110">
                  <c:v>3554.2919229139416</c:v>
                </c:pt>
                <c:pt idx="111">
                  <c:v>3500.2221392609204</c:v>
                </c:pt>
                <c:pt idx="112">
                  <c:v>3443.5204561967244</c:v>
                </c:pt>
                <c:pt idx="113">
                  <c:v>3384.2863477408118</c:v>
                </c:pt>
                <c:pt idx="114">
                  <c:v>3322.6237306473031</c:v>
                </c:pt>
                <c:pt idx="115">
                  <c:v>3258.6407820996756</c:v>
                </c:pt>
                <c:pt idx="116">
                  <c:v>3192.4497499312311</c:v>
                </c:pt>
                <c:pt idx="117">
                  <c:v>3124.166755704262</c:v>
                </c:pt>
                <c:pt idx="118">
                  <c:v>3053.9115909933571</c:v>
                </c:pt>
                <c:pt idx="119">
                  <c:v>2981.8075072302822</c:v>
                </c:pt>
                <c:pt idx="120">
                  <c:v>2907.9809994790926</c:v>
                </c:pt>
                <c:pt idx="121">
                  <c:v>2832.5615845208031</c:v>
                </c:pt>
                <c:pt idx="122">
                  <c:v>2755.6815736369363</c:v>
                </c:pt>
                <c:pt idx="123">
                  <c:v>2677.4758404905833</c:v>
                </c:pt>
                <c:pt idx="124">
                  <c:v>2598.081584512172</c:v>
                </c:pt>
                <c:pt idx="125">
                  <c:v>2517.6380902050414</c:v>
                </c:pt>
                <c:pt idx="126">
                  <c:v>2436.2864827930871</c:v>
                </c:pt>
                <c:pt idx="127">
                  <c:v>2354.1694806391665</c:v>
                </c:pt>
                <c:pt idx="128">
                  <c:v>2271.4311448686103</c:v>
                </c:pt>
                <c:pt idx="129">
                  <c:v>2188.2166266370318</c:v>
                </c:pt>
                <c:pt idx="130">
                  <c:v>2104.6719124858892</c:v>
                </c:pt>
                <c:pt idx="131">
                  <c:v>2020.9435682324911</c:v>
                </c:pt>
                <c:pt idx="132">
                  <c:v>1937.1784818437409</c:v>
                </c:pt>
                <c:pt idx="133">
                  <c:v>1853.5236057447394</c:v>
                </c:pt>
                <c:pt idx="134">
                  <c:v>1770.1256990142676</c:v>
                </c:pt>
                <c:pt idx="135">
                  <c:v>1687.1310699195374</c:v>
                </c:pt>
                <c:pt idx="136">
                  <c:v>1604.6853192417484</c:v>
                </c:pt>
                <c:pt idx="137">
                  <c:v>1522.9330848428403</c:v>
                </c:pt>
                <c:pt idx="138">
                  <c:v>1442.0177879215419</c:v>
                </c:pt>
                <c:pt idx="139">
                  <c:v>1362.0813814038588</c:v>
                </c:pt>
                <c:pt idx="140">
                  <c:v>1283.2641009093995</c:v>
                </c:pt>
                <c:pt idx="141">
                  <c:v>1205.7042187304405</c:v>
                </c:pt>
                <c:pt idx="142">
                  <c:v>1129.5378012553451</c:v>
                </c:pt>
                <c:pt idx="143">
                  <c:v>1054.8984702618934</c:v>
                </c:pt>
                <c:pt idx="144">
                  <c:v>981.91716849925717</c:v>
                </c:pt>
                <c:pt idx="145">
                  <c:v>910.72192996994704</c:v>
                </c:pt>
                <c:pt idx="146">
                  <c:v>841.43765531464192</c:v>
                </c:pt>
                <c:pt idx="147">
                  <c:v>774.18589269404788</c:v>
                </c:pt>
                <c:pt idx="148">
                  <c:v>709.08462455209838</c:v>
                </c:pt>
                <c:pt idx="149">
                  <c:v>646.24806063467918</c:v>
                </c:pt>
                <c:pt idx="150">
                  <c:v>585.78643762690422</c:v>
                </c:pt>
                <c:pt idx="151">
                  <c:v>527.80582576053416</c:v>
                </c:pt>
                <c:pt idx="152">
                  <c:v>472.40794273071492</c:v>
                </c:pt>
                <c:pt idx="153">
                  <c:v>419.6899752486197</c:v>
                </c:pt>
                <c:pt idx="154">
                  <c:v>369.7444085428906</c:v>
                </c:pt>
                <c:pt idx="155">
                  <c:v>322.65886410915391</c:v>
                </c:pt>
                <c:pt idx="156">
                  <c:v>278.51594599211353</c:v>
                </c:pt>
                <c:pt idx="157">
                  <c:v>237.39309587001549</c:v>
                </c:pt>
                <c:pt idx="158">
                  <c:v>199.36245719561202</c:v>
                </c:pt>
                <c:pt idx="159">
                  <c:v>164.49074863203782</c:v>
                </c:pt>
                <c:pt idx="160">
                  <c:v>132.83914700559694</c:v>
                </c:pt>
                <c:pt idx="161">
                  <c:v>104.4631799808285</c:v>
                </c:pt>
                <c:pt idx="162">
                  <c:v>79.412628646114172</c:v>
                </c:pt>
                <c:pt idx="163">
                  <c:v>57.731440180728441</c:v>
                </c:pt>
                <c:pt idx="164">
                  <c:v>39.457650756556404</c:v>
                </c:pt>
                <c:pt idx="165">
                  <c:v>24.623318809724424</c:v>
                </c:pt>
                <c:pt idx="166">
                  <c:v>13.254468799207416</c:v>
                </c:pt>
                <c:pt idx="167">
                  <c:v>5.3710455510840802</c:v>
                </c:pt>
                <c:pt idx="168">
                  <c:v>0.986879268536768</c:v>
                </c:pt>
                <c:pt idx="169">
                  <c:v>0.10966126897574213</c:v>
                </c:pt>
                <c:pt idx="170">
                  <c:v>2.7409304908524064</c:v>
                </c:pt>
                <c:pt idx="171">
                  <c:v>8.8760707938397445</c:v>
                </c:pt>
                <c:pt idx="172">
                  <c:v>18.504319057112752</c:v>
                </c:pt>
                <c:pt idx="173">
                  <c:v>31.608784061516417</c:v>
                </c:pt>
                <c:pt idx="174">
                  <c:v>48.166476122505401</c:v>
                </c:pt>
                <c:pt idx="175">
                  <c:v>68.148347421863264</c:v>
                </c:pt>
                <c:pt idx="176">
                  <c:v>91.519342967446391</c:v>
                </c:pt>
                <c:pt idx="177">
                  <c:v>118.23846209154863</c:v>
                </c:pt>
                <c:pt idx="178">
                  <c:v>148.25883038000939</c:v>
                </c:pt>
                <c:pt idx="179">
                  <c:v>181.52778190586241</c:v>
                </c:pt>
                <c:pt idx="180">
                  <c:v>217.98695162326476</c:v>
                </c:pt>
                <c:pt idx="181">
                  <c:v>257.57237775962267</c:v>
                </c:pt>
                <c:pt idx="182">
                  <c:v>300.21461402627097</c:v>
                </c:pt>
                <c:pt idx="183">
                  <c:v>345.83885145087606</c:v>
                </c:pt>
                <c:pt idx="184">
                  <c:v>394.36504961777177</c:v>
                </c:pt>
                <c:pt idx="185">
                  <c:v>445.70807708606026</c:v>
                </c:pt>
                <c:pt idx="186">
                  <c:v>499.77786073907964</c:v>
                </c:pt>
                <c:pt idx="187">
                  <c:v>556.47954380327292</c:v>
                </c:pt>
                <c:pt idx="188">
                  <c:v>615.71365225918771</c:v>
                </c:pt>
                <c:pt idx="189">
                  <c:v>677.37626935269645</c:v>
                </c:pt>
                <c:pt idx="190">
                  <c:v>741.35921790032398</c:v>
                </c:pt>
                <c:pt idx="191">
                  <c:v>807.55025006876872</c:v>
                </c:pt>
                <c:pt idx="192">
                  <c:v>875.83324429574054</c:v>
                </c:pt>
                <c:pt idx="193">
                  <c:v>946.08840900664245</c:v>
                </c:pt>
                <c:pt idx="194">
                  <c:v>1018.1924927697174</c:v>
                </c:pt>
                <c:pt idx="195">
                  <c:v>1092.0190005209072</c:v>
                </c:pt>
                <c:pt idx="196">
                  <c:v>1167.4384154791937</c:v>
                </c:pt>
                <c:pt idx="197">
                  <c:v>1244.3184263630633</c:v>
                </c:pt>
                <c:pt idx="198">
                  <c:v>1322.5241595094167</c:v>
                </c:pt>
                <c:pt idx="199">
                  <c:v>1401.918415487828</c:v>
                </c:pt>
                <c:pt idx="200">
                  <c:v>1482.3619097949545</c:v>
                </c:pt>
                <c:pt idx="201">
                  <c:v>1563.7135172069129</c:v>
                </c:pt>
                <c:pt idx="202">
                  <c:v>1645.8305193608333</c:v>
                </c:pt>
                <c:pt idx="203">
                  <c:v>1728.5688551313929</c:v>
                </c:pt>
                <c:pt idx="204">
                  <c:v>1811.783373362968</c:v>
                </c:pt>
                <c:pt idx="205">
                  <c:v>1895.3280875141108</c:v>
                </c:pt>
                <c:pt idx="206">
                  <c:v>1979.0564317675087</c:v>
                </c:pt>
                <c:pt idx="207">
                  <c:v>2062.8215181562587</c:v>
                </c:pt>
                <c:pt idx="208">
                  <c:v>2146.4763942552604</c:v>
                </c:pt>
                <c:pt idx="209">
                  <c:v>2229.8743009857321</c:v>
                </c:pt>
                <c:pt idx="210">
                  <c:v>2312.8689300804626</c:v>
                </c:pt>
                <c:pt idx="211">
                  <c:v>2395.3146807582548</c:v>
                </c:pt>
                <c:pt idx="212">
                  <c:v>2477.0669151571592</c:v>
                </c:pt>
                <c:pt idx="213">
                  <c:v>2557.9822120784579</c:v>
                </c:pt>
                <c:pt idx="214">
                  <c:v>2637.9186185961412</c:v>
                </c:pt>
                <c:pt idx="215">
                  <c:v>2716.7358990905968</c:v>
                </c:pt>
                <c:pt idx="216">
                  <c:v>2794.2957812695595</c:v>
                </c:pt>
                <c:pt idx="217">
                  <c:v>2870.4621987446549</c:v>
                </c:pt>
                <c:pt idx="218">
                  <c:v>2945.1015297381095</c:v>
                </c:pt>
                <c:pt idx="219">
                  <c:v>3018.0828315007393</c:v>
                </c:pt>
                <c:pt idx="220">
                  <c:v>3089.2780700300527</c:v>
                </c:pt>
                <c:pt idx="221">
                  <c:v>3158.5623446853579</c:v>
                </c:pt>
                <c:pt idx="222">
                  <c:v>3225.8141073059551</c:v>
                </c:pt>
                <c:pt idx="223">
                  <c:v>3290.9153754478989</c:v>
                </c:pt>
                <c:pt idx="224">
                  <c:v>3353.7519393653206</c:v>
                </c:pt>
                <c:pt idx="225">
                  <c:v>3414.2135623730956</c:v>
                </c:pt>
                <c:pt idx="226">
                  <c:v>3472.1941742394702</c:v>
                </c:pt>
                <c:pt idx="227">
                  <c:v>3527.592057269283</c:v>
                </c:pt>
                <c:pt idx="228">
                  <c:v>3580.3100247513803</c:v>
                </c:pt>
                <c:pt idx="229">
                  <c:v>3630.2555914571094</c:v>
                </c:pt>
                <c:pt idx="230">
                  <c:v>3677.3411358908461</c:v>
                </c:pt>
                <c:pt idx="231">
                  <c:v>3721.4840540078862</c:v>
                </c:pt>
                <c:pt idx="232">
                  <c:v>3762.6069041299843</c:v>
                </c:pt>
                <c:pt idx="233">
                  <c:v>3800.6375428043875</c:v>
                </c:pt>
                <c:pt idx="234">
                  <c:v>3835.509251367961</c:v>
                </c:pt>
                <c:pt idx="235">
                  <c:v>3867.1608529944028</c:v>
                </c:pt>
                <c:pt idx="236">
                  <c:v>3895.5368200191715</c:v>
                </c:pt>
                <c:pt idx="237">
                  <c:v>3920.5873713538849</c:v>
                </c:pt>
                <c:pt idx="238">
                  <c:v>3942.2685598192729</c:v>
                </c:pt>
                <c:pt idx="239">
                  <c:v>3960.5423492434438</c:v>
                </c:pt>
                <c:pt idx="240">
                  <c:v>3975.3766811902756</c:v>
                </c:pt>
                <c:pt idx="241">
                  <c:v>3986.7455312007924</c:v>
                </c:pt>
                <c:pt idx="242">
                  <c:v>3994.6289544489159</c:v>
                </c:pt>
                <c:pt idx="243">
                  <c:v>3999.0131207314635</c:v>
                </c:pt>
                <c:pt idx="244">
                  <c:v>3999.8903387310243</c:v>
                </c:pt>
                <c:pt idx="245">
                  <c:v>3997.2590695091476</c:v>
                </c:pt>
                <c:pt idx="246">
                  <c:v>3991.1239292061596</c:v>
                </c:pt>
                <c:pt idx="247">
                  <c:v>3981.4956809428872</c:v>
                </c:pt>
                <c:pt idx="248">
                  <c:v>3968.3912159384836</c:v>
                </c:pt>
                <c:pt idx="249">
                  <c:v>3951.8335238774939</c:v>
                </c:pt>
                <c:pt idx="250">
                  <c:v>3931.851652578137</c:v>
                </c:pt>
                <c:pt idx="251">
                  <c:v>3908.4806570325536</c:v>
                </c:pt>
                <c:pt idx="252">
                  <c:v>3881.7615379084527</c:v>
                </c:pt>
                <c:pt idx="253">
                  <c:v>3851.7411696199906</c:v>
                </c:pt>
                <c:pt idx="254">
                  <c:v>3818.4722180941376</c:v>
                </c:pt>
                <c:pt idx="255">
                  <c:v>3782.0130483767352</c:v>
                </c:pt>
                <c:pt idx="256">
                  <c:v>3742.4276222403814</c:v>
                </c:pt>
                <c:pt idx="257">
                  <c:v>3699.7853859737293</c:v>
                </c:pt>
                <c:pt idx="258">
                  <c:v>3654.1611485491239</c:v>
                </c:pt>
                <c:pt idx="259">
                  <c:v>3605.634950382233</c:v>
                </c:pt>
                <c:pt idx="260">
                  <c:v>3554.2919229139397</c:v>
                </c:pt>
                <c:pt idx="261">
                  <c:v>3500.2221392609208</c:v>
                </c:pt>
                <c:pt idx="262">
                  <c:v>3443.5204561967248</c:v>
                </c:pt>
                <c:pt idx="263">
                  <c:v>3384.2863477408127</c:v>
                </c:pt>
                <c:pt idx="264">
                  <c:v>3322.6237306473013</c:v>
                </c:pt>
                <c:pt idx="265">
                  <c:v>3258.6407820996765</c:v>
                </c:pt>
                <c:pt idx="266">
                  <c:v>3192.4497499312315</c:v>
                </c:pt>
                <c:pt idx="267">
                  <c:v>3124.1667557042597</c:v>
                </c:pt>
                <c:pt idx="268">
                  <c:v>3053.911590993358</c:v>
                </c:pt>
                <c:pt idx="269">
                  <c:v>2981.8075072302827</c:v>
                </c:pt>
                <c:pt idx="270">
                  <c:v>2907.980999479093</c:v>
                </c:pt>
                <c:pt idx="271">
                  <c:v>2832.5615845208004</c:v>
                </c:pt>
                <c:pt idx="272">
                  <c:v>2755.6815736369367</c:v>
                </c:pt>
                <c:pt idx="273">
                  <c:v>2677.4758404905833</c:v>
                </c:pt>
                <c:pt idx="274">
                  <c:v>2598.0815845121792</c:v>
                </c:pt>
                <c:pt idx="275">
                  <c:v>2517.6380902050387</c:v>
                </c:pt>
                <c:pt idx="276">
                  <c:v>2436.2864827930875</c:v>
                </c:pt>
                <c:pt idx="277">
                  <c:v>2354.169480639167</c:v>
                </c:pt>
                <c:pt idx="278">
                  <c:v>2271.4311448686071</c:v>
                </c:pt>
                <c:pt idx="279">
                  <c:v>2188.2166266370255</c:v>
                </c:pt>
                <c:pt idx="280">
                  <c:v>2104.6719124858896</c:v>
                </c:pt>
                <c:pt idx="281">
                  <c:v>2020.9435682324915</c:v>
                </c:pt>
                <c:pt idx="282">
                  <c:v>1937.1784818437413</c:v>
                </c:pt>
                <c:pt idx="283">
                  <c:v>1853.5236057447398</c:v>
                </c:pt>
                <c:pt idx="284">
                  <c:v>1770.1256990142681</c:v>
                </c:pt>
                <c:pt idx="285">
                  <c:v>1687.1310699195446</c:v>
                </c:pt>
                <c:pt idx="286">
                  <c:v>1604.6853192417523</c:v>
                </c:pt>
                <c:pt idx="287">
                  <c:v>1522.933084842834</c:v>
                </c:pt>
                <c:pt idx="288">
                  <c:v>1442.0177879215423</c:v>
                </c:pt>
                <c:pt idx="289">
                  <c:v>1362.0813814038593</c:v>
                </c:pt>
                <c:pt idx="290">
                  <c:v>1283.2641009093968</c:v>
                </c:pt>
                <c:pt idx="291">
                  <c:v>1205.704218730441</c:v>
                </c:pt>
                <c:pt idx="292">
                  <c:v>1129.5378012553456</c:v>
                </c:pt>
                <c:pt idx="293">
                  <c:v>1054.8984702618909</c:v>
                </c:pt>
                <c:pt idx="294">
                  <c:v>981.9171684992607</c:v>
                </c:pt>
                <c:pt idx="295">
                  <c:v>910.7219299699475</c:v>
                </c:pt>
                <c:pt idx="296">
                  <c:v>841.43765531464237</c:v>
                </c:pt>
                <c:pt idx="297">
                  <c:v>774.18589269404538</c:v>
                </c:pt>
                <c:pt idx="298">
                  <c:v>709.08462455210133</c:v>
                </c:pt>
                <c:pt idx="299">
                  <c:v>646.24806063467963</c:v>
                </c:pt>
                <c:pt idx="300">
                  <c:v>585.78643762690467</c:v>
                </c:pt>
                <c:pt idx="301">
                  <c:v>527.80582576053439</c:v>
                </c:pt>
                <c:pt idx="302">
                  <c:v>472.40794273071742</c:v>
                </c:pt>
                <c:pt idx="303">
                  <c:v>419.68997524861993</c:v>
                </c:pt>
                <c:pt idx="304">
                  <c:v>369.74440854289082</c:v>
                </c:pt>
                <c:pt idx="305">
                  <c:v>322.65886410915027</c:v>
                </c:pt>
                <c:pt idx="306">
                  <c:v>278.51594599211376</c:v>
                </c:pt>
                <c:pt idx="307">
                  <c:v>237.39309587001594</c:v>
                </c:pt>
                <c:pt idx="308">
                  <c:v>199.36245719561225</c:v>
                </c:pt>
                <c:pt idx="309">
                  <c:v>164.49074863203919</c:v>
                </c:pt>
                <c:pt idx="310">
                  <c:v>132.83914700559717</c:v>
                </c:pt>
                <c:pt idx="311">
                  <c:v>104.46317998082873</c:v>
                </c:pt>
                <c:pt idx="312">
                  <c:v>79.41262864611349</c:v>
                </c:pt>
                <c:pt idx="313">
                  <c:v>57.731440180728669</c:v>
                </c:pt>
                <c:pt idx="314">
                  <c:v>39.457650756556632</c:v>
                </c:pt>
                <c:pt idx="315">
                  <c:v>24.623318809724424</c:v>
                </c:pt>
                <c:pt idx="316">
                  <c:v>13.254468799206961</c:v>
                </c:pt>
                <c:pt idx="317">
                  <c:v>5.3710455510840802</c:v>
                </c:pt>
                <c:pt idx="318">
                  <c:v>0.98687926853699537</c:v>
                </c:pt>
                <c:pt idx="319">
                  <c:v>0.10966126897574213</c:v>
                </c:pt>
                <c:pt idx="320">
                  <c:v>2.7409304908524064</c:v>
                </c:pt>
                <c:pt idx="321">
                  <c:v>8.8760707938397445</c:v>
                </c:pt>
                <c:pt idx="322">
                  <c:v>18.504319057112752</c:v>
                </c:pt>
                <c:pt idx="323">
                  <c:v>31.608784061516417</c:v>
                </c:pt>
                <c:pt idx="324">
                  <c:v>48.166476122504491</c:v>
                </c:pt>
                <c:pt idx="325">
                  <c:v>68.148347421863036</c:v>
                </c:pt>
                <c:pt idx="326">
                  <c:v>91.519342967446164</c:v>
                </c:pt>
                <c:pt idx="327">
                  <c:v>118.23846209154726</c:v>
                </c:pt>
                <c:pt idx="328">
                  <c:v>148.25883038000916</c:v>
                </c:pt>
                <c:pt idx="329">
                  <c:v>181.52778190586514</c:v>
                </c:pt>
                <c:pt idx="330">
                  <c:v>217.98695162326453</c:v>
                </c:pt>
                <c:pt idx="331">
                  <c:v>257.57237775962221</c:v>
                </c:pt>
                <c:pt idx="332">
                  <c:v>300.21461402627074</c:v>
                </c:pt>
                <c:pt idx="333">
                  <c:v>345.83885145087561</c:v>
                </c:pt>
                <c:pt idx="334">
                  <c:v>394.36504961777155</c:v>
                </c:pt>
                <c:pt idx="335">
                  <c:v>445.70807708605548</c:v>
                </c:pt>
                <c:pt idx="336">
                  <c:v>499.77786073907919</c:v>
                </c:pt>
                <c:pt idx="337">
                  <c:v>556.47954380327519</c:v>
                </c:pt>
                <c:pt idx="338">
                  <c:v>615.71365225918726</c:v>
                </c:pt>
                <c:pt idx="339">
                  <c:v>677.37626935269327</c:v>
                </c:pt>
                <c:pt idx="340">
                  <c:v>741.35921790032353</c:v>
                </c:pt>
                <c:pt idx="341">
                  <c:v>807.55025006876826</c:v>
                </c:pt>
                <c:pt idx="342">
                  <c:v>875.8332442957344</c:v>
                </c:pt>
                <c:pt idx="343">
                  <c:v>946.088409006642</c:v>
                </c:pt>
                <c:pt idx="344">
                  <c:v>1018.192492769717</c:v>
                </c:pt>
                <c:pt idx="345">
                  <c:v>1092.0190005209067</c:v>
                </c:pt>
                <c:pt idx="346">
                  <c:v>1167.4384154791996</c:v>
                </c:pt>
                <c:pt idx="347">
                  <c:v>1244.3184263630696</c:v>
                </c:pt>
                <c:pt idx="348">
                  <c:v>1322.5241595094162</c:v>
                </c:pt>
                <c:pt idx="349">
                  <c:v>1401.9184154878276</c:v>
                </c:pt>
                <c:pt idx="350">
                  <c:v>1482.361909794954</c:v>
                </c:pt>
                <c:pt idx="351">
                  <c:v>1563.7135172069125</c:v>
                </c:pt>
                <c:pt idx="352">
                  <c:v>1645.8305193608328</c:v>
                </c:pt>
                <c:pt idx="353">
                  <c:v>1728.5688551313924</c:v>
                </c:pt>
                <c:pt idx="354">
                  <c:v>1811.7833733629675</c:v>
                </c:pt>
                <c:pt idx="355">
                  <c:v>1895.3280875141104</c:v>
                </c:pt>
                <c:pt idx="356">
                  <c:v>1979.0564317675082</c:v>
                </c:pt>
                <c:pt idx="357">
                  <c:v>2062.8215181562514</c:v>
                </c:pt>
                <c:pt idx="358">
                  <c:v>2146.4763942552599</c:v>
                </c:pt>
                <c:pt idx="359">
                  <c:v>2229.8743009857244</c:v>
                </c:pt>
                <c:pt idx="360">
                  <c:v>2312.8689300804622</c:v>
                </c:pt>
                <c:pt idx="361">
                  <c:v>2395.3146807582543</c:v>
                </c:pt>
                <c:pt idx="362">
                  <c:v>2477.0669151571656</c:v>
                </c:pt>
                <c:pt idx="363">
                  <c:v>2557.9822120784575</c:v>
                </c:pt>
                <c:pt idx="364">
                  <c:v>2637.9186185961407</c:v>
                </c:pt>
                <c:pt idx="365">
                  <c:v>2716.7358990905964</c:v>
                </c:pt>
                <c:pt idx="366">
                  <c:v>2794.295781269559</c:v>
                </c:pt>
                <c:pt idx="367">
                  <c:v>2870.4621987446544</c:v>
                </c:pt>
                <c:pt idx="368">
                  <c:v>2945.1015297381091</c:v>
                </c:pt>
                <c:pt idx="369">
                  <c:v>3018.0828315007393</c:v>
                </c:pt>
                <c:pt idx="370">
                  <c:v>3089.2780700300582</c:v>
                </c:pt>
                <c:pt idx="371">
                  <c:v>3158.5623446853574</c:v>
                </c:pt>
                <c:pt idx="372">
                  <c:v>3225.8141073059487</c:v>
                </c:pt>
                <c:pt idx="373">
                  <c:v>3290.9153754478984</c:v>
                </c:pt>
                <c:pt idx="374">
                  <c:v>3353.7519393653147</c:v>
                </c:pt>
                <c:pt idx="375">
                  <c:v>3414.2135623730951</c:v>
                </c:pt>
                <c:pt idx="376">
                  <c:v>3472.1941742394702</c:v>
                </c:pt>
                <c:pt idx="377">
                  <c:v>3527.5920572692821</c:v>
                </c:pt>
                <c:pt idx="378">
                  <c:v>3580.3100247513798</c:v>
                </c:pt>
                <c:pt idx="379">
                  <c:v>3630.2555914571089</c:v>
                </c:pt>
                <c:pt idx="380">
                  <c:v>3677.3411358908456</c:v>
                </c:pt>
                <c:pt idx="381">
                  <c:v>3721.4840540078858</c:v>
                </c:pt>
                <c:pt idx="382">
                  <c:v>3762.6069041299875</c:v>
                </c:pt>
                <c:pt idx="383">
                  <c:v>3800.6375428043875</c:v>
                </c:pt>
                <c:pt idx="384">
                  <c:v>3835.5092513679633</c:v>
                </c:pt>
                <c:pt idx="385">
                  <c:v>3867.1608529944028</c:v>
                </c:pt>
                <c:pt idx="386">
                  <c:v>3895.5368200191715</c:v>
                </c:pt>
                <c:pt idx="387">
                  <c:v>3920.5873713538867</c:v>
                </c:pt>
                <c:pt idx="388">
                  <c:v>3942.2685598192711</c:v>
                </c:pt>
                <c:pt idx="389">
                  <c:v>3960.5423492434447</c:v>
                </c:pt>
                <c:pt idx="390">
                  <c:v>3975.3766811902756</c:v>
                </c:pt>
                <c:pt idx="391">
                  <c:v>3986.7455312007933</c:v>
                </c:pt>
                <c:pt idx="392">
                  <c:v>3994.6289544489159</c:v>
                </c:pt>
                <c:pt idx="393">
                  <c:v>3999.013120731463</c:v>
                </c:pt>
                <c:pt idx="394">
                  <c:v>3999.8903387310243</c:v>
                </c:pt>
                <c:pt idx="395">
                  <c:v>3997.2590695091476</c:v>
                </c:pt>
                <c:pt idx="396">
                  <c:v>3991.1239292061596</c:v>
                </c:pt>
                <c:pt idx="397">
                  <c:v>3981.4956809428863</c:v>
                </c:pt>
                <c:pt idx="398">
                  <c:v>3968.3912159384836</c:v>
                </c:pt>
                <c:pt idx="399">
                  <c:v>3951.8335238774944</c:v>
                </c:pt>
                <c:pt idx="400">
                  <c:v>3931.851652578137</c:v>
                </c:pt>
                <c:pt idx="401">
                  <c:v>3908.4806570325536</c:v>
                </c:pt>
                <c:pt idx="402">
                  <c:v>3881.7615379084505</c:v>
                </c:pt>
                <c:pt idx="403">
                  <c:v>3851.7411696199906</c:v>
                </c:pt>
                <c:pt idx="404">
                  <c:v>3818.472218094138</c:v>
                </c:pt>
                <c:pt idx="405">
                  <c:v>3782.0130483767325</c:v>
                </c:pt>
                <c:pt idx="406">
                  <c:v>3742.4276222403778</c:v>
                </c:pt>
                <c:pt idx="407">
                  <c:v>3699.7853859737297</c:v>
                </c:pt>
                <c:pt idx="408">
                  <c:v>3654.1611485491244</c:v>
                </c:pt>
                <c:pt idx="409">
                  <c:v>3605.634950382233</c:v>
                </c:pt>
                <c:pt idx="410">
                  <c:v>3554.2919229139402</c:v>
                </c:pt>
                <c:pt idx="411">
                  <c:v>3500.2221392609163</c:v>
                </c:pt>
                <c:pt idx="412">
                  <c:v>3443.5204561967248</c:v>
                </c:pt>
                <c:pt idx="413">
                  <c:v>3384.2863477408127</c:v>
                </c:pt>
                <c:pt idx="414">
                  <c:v>3322.6237306473013</c:v>
                </c:pt>
                <c:pt idx="415">
                  <c:v>3258.6407820996765</c:v>
                </c:pt>
                <c:pt idx="416">
                  <c:v>3192.449749931232</c:v>
                </c:pt>
                <c:pt idx="417">
                  <c:v>3124.1667557042656</c:v>
                </c:pt>
                <c:pt idx="418">
                  <c:v>3053.9115909933525</c:v>
                </c:pt>
                <c:pt idx="419">
                  <c:v>2981.8075072302831</c:v>
                </c:pt>
                <c:pt idx="420">
                  <c:v>2907.9809994790935</c:v>
                </c:pt>
                <c:pt idx="421">
                  <c:v>2832.5615845208004</c:v>
                </c:pt>
                <c:pt idx="422">
                  <c:v>2755.6815736369308</c:v>
                </c:pt>
                <c:pt idx="423">
                  <c:v>2677.4758404905842</c:v>
                </c:pt>
                <c:pt idx="424">
                  <c:v>2598.0815845121729</c:v>
                </c:pt>
                <c:pt idx="425">
                  <c:v>2517.6380902050391</c:v>
                </c:pt>
                <c:pt idx="426">
                  <c:v>2436.2864827930807</c:v>
                </c:pt>
                <c:pt idx="427">
                  <c:v>2354.1694806391674</c:v>
                </c:pt>
                <c:pt idx="428">
                  <c:v>2271.4311448686076</c:v>
                </c:pt>
                <c:pt idx="429">
                  <c:v>2188.2166266370259</c:v>
                </c:pt>
                <c:pt idx="430">
                  <c:v>2104.6719124858901</c:v>
                </c:pt>
                <c:pt idx="431">
                  <c:v>2020.943568232492</c:v>
                </c:pt>
                <c:pt idx="432">
                  <c:v>1937.1784818437491</c:v>
                </c:pt>
                <c:pt idx="433">
                  <c:v>1853.5236057447332</c:v>
                </c:pt>
                <c:pt idx="434">
                  <c:v>1770.1256990142615</c:v>
                </c:pt>
                <c:pt idx="435">
                  <c:v>1687.1310699195383</c:v>
                </c:pt>
                <c:pt idx="436">
                  <c:v>1604.6853192417457</c:v>
                </c:pt>
                <c:pt idx="437">
                  <c:v>1522.9330848428344</c:v>
                </c:pt>
                <c:pt idx="438">
                  <c:v>1442.0177879215428</c:v>
                </c:pt>
                <c:pt idx="439">
                  <c:v>1362.0813814038597</c:v>
                </c:pt>
                <c:pt idx="440">
                  <c:v>1283.2641009093973</c:v>
                </c:pt>
                <c:pt idx="441">
                  <c:v>1205.7042187304348</c:v>
                </c:pt>
                <c:pt idx="442">
                  <c:v>1129.5378012553458</c:v>
                </c:pt>
                <c:pt idx="443">
                  <c:v>1054.8984702618911</c:v>
                </c:pt>
                <c:pt idx="444">
                  <c:v>981.9171684992549</c:v>
                </c:pt>
                <c:pt idx="445">
                  <c:v>910.72192996994772</c:v>
                </c:pt>
                <c:pt idx="446">
                  <c:v>841.43765531464283</c:v>
                </c:pt>
                <c:pt idx="447">
                  <c:v>774.18589269404038</c:v>
                </c:pt>
                <c:pt idx="448">
                  <c:v>709.08462455209633</c:v>
                </c:pt>
                <c:pt idx="449">
                  <c:v>646.24806063467486</c:v>
                </c:pt>
                <c:pt idx="450">
                  <c:v>585.7864376269049</c:v>
                </c:pt>
                <c:pt idx="451">
                  <c:v>527.80582576053007</c:v>
                </c:pt>
                <c:pt idx="452">
                  <c:v>472.40794273071333</c:v>
                </c:pt>
                <c:pt idx="453">
                  <c:v>419.68997524862016</c:v>
                </c:pt>
                <c:pt idx="454">
                  <c:v>369.74440854289128</c:v>
                </c:pt>
                <c:pt idx="455">
                  <c:v>322.6588641091505</c:v>
                </c:pt>
                <c:pt idx="456">
                  <c:v>278.51594599211057</c:v>
                </c:pt>
                <c:pt idx="457">
                  <c:v>237.39309587001617</c:v>
                </c:pt>
                <c:pt idx="458">
                  <c:v>199.36245719561248</c:v>
                </c:pt>
                <c:pt idx="459">
                  <c:v>164.49074863203941</c:v>
                </c:pt>
                <c:pt idx="460">
                  <c:v>132.8391470055974</c:v>
                </c:pt>
                <c:pt idx="461">
                  <c:v>104.46317998082873</c:v>
                </c:pt>
                <c:pt idx="462">
                  <c:v>79.41262864611349</c:v>
                </c:pt>
                <c:pt idx="463">
                  <c:v>57.731440180727077</c:v>
                </c:pt>
                <c:pt idx="464">
                  <c:v>39.457650756555495</c:v>
                </c:pt>
                <c:pt idx="465">
                  <c:v>24.623318809724424</c:v>
                </c:pt>
                <c:pt idx="466">
                  <c:v>13.254468799206961</c:v>
                </c:pt>
                <c:pt idx="467">
                  <c:v>5.3710455510840802</c:v>
                </c:pt>
                <c:pt idx="468">
                  <c:v>0.98687926853699537</c:v>
                </c:pt>
                <c:pt idx="469">
                  <c:v>0.10966126897574213</c:v>
                </c:pt>
                <c:pt idx="470">
                  <c:v>2.7409304908524064</c:v>
                </c:pt>
                <c:pt idx="471">
                  <c:v>8.8760707938404266</c:v>
                </c:pt>
                <c:pt idx="472">
                  <c:v>18.504319057112525</c:v>
                </c:pt>
                <c:pt idx="473">
                  <c:v>31.608784061516189</c:v>
                </c:pt>
                <c:pt idx="474">
                  <c:v>48.166476122504264</c:v>
                </c:pt>
                <c:pt idx="475">
                  <c:v>68.148347421862809</c:v>
                </c:pt>
                <c:pt idx="476">
                  <c:v>91.51934296744821</c:v>
                </c:pt>
                <c:pt idx="477">
                  <c:v>118.23846209154954</c:v>
                </c:pt>
                <c:pt idx="478">
                  <c:v>148.25883038001166</c:v>
                </c:pt>
                <c:pt idx="479">
                  <c:v>181.52778190586491</c:v>
                </c:pt>
                <c:pt idx="480">
                  <c:v>217.9869516232643</c:v>
                </c:pt>
                <c:pt idx="481">
                  <c:v>257.57237775962199</c:v>
                </c:pt>
                <c:pt idx="482">
                  <c:v>300.21461402627028</c:v>
                </c:pt>
                <c:pt idx="483">
                  <c:v>345.83885145087947</c:v>
                </c:pt>
                <c:pt idx="484">
                  <c:v>394.36504961777109</c:v>
                </c:pt>
                <c:pt idx="485">
                  <c:v>445.7080770860598</c:v>
                </c:pt>
                <c:pt idx="486">
                  <c:v>499.77786073907896</c:v>
                </c:pt>
                <c:pt idx="487">
                  <c:v>556.47954380327474</c:v>
                </c:pt>
                <c:pt idx="488">
                  <c:v>615.71365225918703</c:v>
                </c:pt>
                <c:pt idx="489">
                  <c:v>677.37626935269304</c:v>
                </c:pt>
                <c:pt idx="490">
                  <c:v>741.3592179003233</c:v>
                </c:pt>
                <c:pt idx="491">
                  <c:v>807.55025006877372</c:v>
                </c:pt>
                <c:pt idx="492">
                  <c:v>875.83324429574577</c:v>
                </c:pt>
                <c:pt idx="493">
                  <c:v>946.08840900664745</c:v>
                </c:pt>
                <c:pt idx="494">
                  <c:v>1018.1924927697228</c:v>
                </c:pt>
              </c:numCache>
            </c:numRef>
          </c:val>
          <c:smooth val="0"/>
        </c:ser>
        <c:ser>
          <c:idx val="1"/>
          <c:order val="1"/>
          <c:tx>
            <c:strRef>
              <c:f>Calculations!$E$10</c:f>
              <c:strCache>
                <c:ptCount val="1"/>
                <c:pt idx="0">
                  <c:v>B2</c:v>
                </c:pt>
              </c:strCache>
            </c:strRef>
          </c:tx>
          <c:spPr>
            <a:ln w="12700">
              <a:solidFill>
                <a:srgbClr val="FF00FF"/>
              </a:solidFill>
              <a:prstDash val="solid"/>
            </a:ln>
          </c:spPr>
          <c:marker>
            <c:symbol val="none"/>
          </c:marker>
          <c:val>
            <c:numRef>
              <c:f>Calculations!$E$11:$E$505</c:f>
              <c:numCache>
                <c:formatCode>General</c:formatCode>
                <c:ptCount val="495"/>
                <c:pt idx="0">
                  <c:v>511.75968357086992</c:v>
                </c:pt>
                <c:pt idx="1">
                  <c:v>487.28685339592903</c:v>
                </c:pt>
                <c:pt idx="2">
                  <c:v>463.02818756670149</c:v>
                </c:pt>
                <c:pt idx="3">
                  <c:v>439.02304080980991</c:v>
                </c:pt>
                <c:pt idx="4">
                  <c:v>415.31035656900372</c:v>
                </c:pt>
                <c:pt idx="5">
                  <c:v>391.92860382738166</c:v>
                </c:pt>
                <c:pt idx="6">
                  <c:v>368.91571469933058</c:v>
                </c:pt>
                <c:pt idx="7">
                  <c:v>346.3090228934231</c:v>
                </c:pt>
                <c:pt idx="8">
                  <c:v>324.14520314610712</c:v>
                </c:pt>
                <c:pt idx="9">
                  <c:v>302.46021172444239</c:v>
                </c:pt>
                <c:pt idx="10">
                  <c:v>281.28922809440701</c:v>
                </c:pt>
                <c:pt idx="11">
                  <c:v>260.66659784940492</c:v>
                </c:pt>
                <c:pt idx="12">
                  <c:v>240.62577699156105</c:v>
                </c:pt>
                <c:pt idx="13">
                  <c:v>221.19927765619678</c:v>
                </c:pt>
                <c:pt idx="14">
                  <c:v>202.41861536753578</c:v>
                </c:pt>
                <c:pt idx="15">
                  <c:v>184.31425791120836</c:v>
                </c:pt>
                <c:pt idx="16">
                  <c:v>166.91557590649734</c:v>
                </c:pt>
                <c:pt idx="17">
                  <c:v>150.25079515851075</c:v>
                </c:pt>
                <c:pt idx="18">
                  <c:v>134.34695086758433</c:v>
                </c:pt>
                <c:pt idx="19">
                  <c:v>119.22984377019401</c:v>
                </c:pt>
                <c:pt idx="20">
                  <c:v>104.92399828253508</c:v>
                </c:pt>
                <c:pt idx="21">
                  <c:v>91.452622714670611</c:v>
                </c:pt>
                <c:pt idx="22">
                  <c:v>78.837571619791106</c:v>
                </c:pt>
                <c:pt idx="23">
                  <c:v>67.09931033967041</c:v>
                </c:pt>
                <c:pt idx="24">
                  <c:v>56.256881803831448</c:v>
                </c:pt>
                <c:pt idx="25">
                  <c:v>46.327875636285512</c:v>
                </c:pt>
                <c:pt idx="26">
                  <c:v>37.328399619962966</c:v>
                </c:pt>
                <c:pt idx="27">
                  <c:v>29.273053565127952</c:v>
                </c:pt>
                <c:pt idx="28">
                  <c:v>22.174905624170833</c:v>
                </c:pt>
                <c:pt idx="29">
                  <c:v>16.045471091201648</c:v>
                </c:pt>
                <c:pt idx="30">
                  <c:v>10.894693720839655</c:v>
                </c:pt>
                <c:pt idx="31">
                  <c:v>6.73092959650387</c:v>
                </c:pt>
                <c:pt idx="32">
                  <c:v>3.5609335743760084</c:v>
                </c:pt>
                <c:pt idx="33">
                  <c:v>1.3898483250268328</c:v>
                </c:pt>
                <c:pt idx="34">
                  <c:v>0.22119599048426153</c:v>
                </c:pt>
                <c:pt idx="35">
                  <c:v>5.6872470278449327E-2</c:v>
                </c:pt>
                <c:pt idx="36">
                  <c:v>0.89714434573158996</c:v>
                </c:pt>
                <c:pt idx="37">
                  <c:v>2.7406484474850004</c:v>
                </c:pt>
                <c:pt idx="38">
                  <c:v>5.5843940669617496</c:v>
                </c:pt>
                <c:pt idx="39">
                  <c:v>9.4237678081810827</c:v>
                </c:pt>
                <c:pt idx="40">
                  <c:v>14.25254107204978</c:v>
                </c:pt>
                <c:pt idx="41">
                  <c:v>20.062880160991085</c:v>
                </c:pt>
                <c:pt idx="42">
                  <c:v>26.84535898751767</c:v>
                </c:pt>
                <c:pt idx="43">
                  <c:v>34.588974366131993</c:v>
                </c:pt>
                <c:pt idx="44">
                  <c:v>43.281163863745633</c:v>
                </c:pt>
                <c:pt idx="45">
                  <c:v>52.907826179658855</c:v>
                </c:pt>
                <c:pt idx="46">
                  <c:v>63.453344022038664</c:v>
                </c:pt>
                <c:pt idx="47">
                  <c:v>74.900609443782969</c:v>
                </c:pt>
                <c:pt idx="48">
                  <c:v>87.231051596666816</c:v>
                </c:pt>
                <c:pt idx="49">
                  <c:v>100.42466685874842</c:v>
                </c:pt>
                <c:pt idx="50">
                  <c:v>114.46005128615627</c:v>
                </c:pt>
                <c:pt idx="51">
                  <c:v>129.31443533661331</c:v>
                </c:pt>
                <c:pt idx="52">
                  <c:v>144.963720808365</c:v>
                </c:pt>
                <c:pt idx="53">
                  <c:v>161.38251993458482</c:v>
                </c:pt>
                <c:pt idx="54">
                  <c:v>178.54419656983902</c:v>
                </c:pt>
                <c:pt idx="55">
                  <c:v>196.420909401784</c:v>
                </c:pt>
                <c:pt idx="56">
                  <c:v>214.98365711800795</c:v>
                </c:pt>
                <c:pt idx="57">
                  <c:v>234.20232545473084</c:v>
                </c:pt>
                <c:pt idx="58">
                  <c:v>254.0457360510415</c:v>
                </c:pt>
                <c:pt idx="59">
                  <c:v>274.48169702941578</c:v>
                </c:pt>
                <c:pt idx="60">
                  <c:v>295.47705522045686</c:v>
                </c:pt>
                <c:pt idx="61">
                  <c:v>316.99774994713619</c:v>
                </c:pt>
                <c:pt idx="62">
                  <c:v>339.00886828127966</c:v>
                </c:pt>
                <c:pt idx="63">
                  <c:v>361.47470168265625</c:v>
                </c:pt>
                <c:pt idx="64">
                  <c:v>384.35880392878846</c:v>
                </c:pt>
                <c:pt idx="65">
                  <c:v>407.62405024149257</c:v>
                </c:pt>
                <c:pt idx="66">
                  <c:v>431.23269751424851</c:v>
                </c:pt>
                <c:pt idx="67">
                  <c:v>455.14644554267193</c:v>
                </c:pt>
                <c:pt idx="68">
                  <c:v>479.32649915876766</c:v>
                </c:pt>
                <c:pt idx="69">
                  <c:v>503.73363116815943</c:v>
                </c:pt>
                <c:pt idx="70">
                  <c:v>528.32824598819661</c:v>
                </c:pt>
                <c:pt idx="71">
                  <c:v>553.07044388368797</c:v>
                </c:pt>
                <c:pt idx="72">
                  <c:v>577.92008569607356</c:v>
                </c:pt>
                <c:pt idx="73">
                  <c:v>602.83685796099667</c:v>
                </c:pt>
                <c:pt idx="74">
                  <c:v>627.78033830866764</c:v>
                </c:pt>
                <c:pt idx="75">
                  <c:v>652.71006104088826</c:v>
                </c:pt>
                <c:pt idx="76">
                  <c:v>677.58558277838119</c:v>
                </c:pt>
                <c:pt idx="77">
                  <c:v>702.36654807190348</c:v>
                </c:pt>
                <c:pt idx="78">
                  <c:v>727.01275487071439</c:v>
                </c:pt>
                <c:pt idx="79">
                  <c:v>751.48421974218422</c:v>
                </c:pt>
                <c:pt idx="80">
                  <c:v>775.7412427367442</c:v>
                </c:pt>
                <c:pt idx="81">
                  <c:v>799.74447179293259</c:v>
                </c:pt>
                <c:pt idx="82">
                  <c:v>823.45496657807996</c:v>
                </c:pt>
                <c:pt idx="83">
                  <c:v>846.83426166102936</c:v>
                </c:pt>
                <c:pt idx="84">
                  <c:v>869.84442891444519</c:v>
                </c:pt>
                <c:pt idx="85">
                  <c:v>892.44813904543821</c:v>
                </c:pt>
                <c:pt idx="86">
                  <c:v>914.60872215471932</c:v>
                </c:pt>
                <c:pt idx="87">
                  <c:v>936.29022722601212</c:v>
                </c:pt>
                <c:pt idx="88">
                  <c:v>957.45748044922948</c:v>
                </c:pt>
                <c:pt idx="89">
                  <c:v>978.07614228278976</c:v>
                </c:pt>
                <c:pt idx="90">
                  <c:v>998.11276316250542</c:v>
                </c:pt>
                <c:pt idx="91">
                  <c:v>1017.5348377666596</c:v>
                </c:pt>
                <c:pt idx="92">
                  <c:v>1036.3108577492521</c:v>
                </c:pt>
                <c:pt idx="93">
                  <c:v>1054.4103628558437</c:v>
                </c:pt>
                <c:pt idx="94">
                  <c:v>1071.8039903390986</c:v>
                </c:pt>
                <c:pt idx="95">
                  <c:v>1088.4635225938355</c:v>
                </c:pt>
                <c:pt idx="96">
                  <c:v>1104.3619329343269</c:v>
                </c:pt>
                <c:pt idx="97">
                  <c:v>1119.4734294395701</c:v>
                </c:pt>
                <c:pt idx="98">
                  <c:v>1133.7734967954093</c:v>
                </c:pt>
                <c:pt idx="99">
                  <c:v>1147.2389360656189</c:v>
                </c:pt>
                <c:pt idx="100">
                  <c:v>1159.8479023274381</c:v>
                </c:pt>
                <c:pt idx="101">
                  <c:v>1171.57994011049</c:v>
                </c:pt>
                <c:pt idx="102">
                  <c:v>1182.4160165816052</c:v>
                </c:pt>
                <c:pt idx="103">
                  <c:v>1192.3385524216974</c:v>
                </c:pt>
                <c:pt idx="104">
                  <c:v>1201.3314503446209</c:v>
                </c:pt>
                <c:pt idx="105">
                  <c:v>1209.380121211723</c:v>
                </c:pt>
                <c:pt idx="106">
                  <c:v>1216.4715076997413</c:v>
                </c:pt>
                <c:pt idx="107">
                  <c:v>1222.594105483641</c:v>
                </c:pt>
                <c:pt idx="108">
                  <c:v>1227.7379819000305</c:v>
                </c:pt>
                <c:pt idx="109">
                  <c:v>1231.8947920608782</c:v>
                </c:pt>
                <c:pt idx="110">
                  <c:v>1235.0577923913866</c:v>
                </c:pt>
                <c:pt idx="111">
                  <c:v>1237.2218515700647</c:v>
                </c:pt>
                <c:pt idx="112">
                  <c:v>1238.3834588532477</c:v>
                </c:pt>
                <c:pt idx="113">
                  <c:v>1238.5407297705617</c:v>
                </c:pt>
                <c:pt idx="114">
                  <c:v>1237.6934091820908</c:v>
                </c:pt>
                <c:pt idx="115">
                  <c:v>1235.8428716922899</c:v>
                </c:pt>
                <c:pt idx="116">
                  <c:v>1232.9921194199701</c:v>
                </c:pt>
                <c:pt idx="117">
                  <c:v>1229.1457771279743</c:v>
                </c:pt>
                <c:pt idx="118">
                  <c:v>1224.3100847204448</c:v>
                </c:pt>
                <c:pt idx="119">
                  <c:v>1218.4928871198554</c:v>
                </c:pt>
                <c:pt idx="120">
                  <c:v>1211.7036215402252</c:v>
                </c:pt>
                <c:pt idx="121">
                  <c:v>1203.9533021771726</c:v>
                </c:pt>
                <c:pt idx="122">
                  <c:v>1195.2545023396299</c:v>
                </c:pt>
                <c:pt idx="123">
                  <c:v>1185.621334052222</c:v>
                </c:pt>
                <c:pt idx="124">
                  <c:v>1175.0694251613913</c:v>
                </c:pt>
                <c:pt idx="125">
                  <c:v>1163.6158939824095</c:v>
                </c:pt>
                <c:pt idx="126">
                  <c:v>1151.2793215284119</c:v>
                </c:pt>
                <c:pt idx="127">
                  <c:v>1138.0797213665001</c:v>
                </c:pt>
                <c:pt idx="128">
                  <c:v>1124.0385071498229</c:v>
                </c:pt>
                <c:pt idx="129">
                  <c:v>1109.1784578782981</c:v>
                </c:pt>
                <c:pt idx="130">
                  <c:v>1093.5236809443441</c:v>
                </c:pt>
                <c:pt idx="131">
                  <c:v>1077.0995730235622</c:v>
                </c:pt>
                <c:pt idx="132">
                  <c:v>1059.9327788738201</c:v>
                </c:pt>
                <c:pt idx="133">
                  <c:v>1042.051148109583</c:v>
                </c:pt>
                <c:pt idx="134">
                  <c:v>1023.4836900216014</c:v>
                </c:pt>
                <c:pt idx="135">
                  <c:v>1004.2605265152723</c:v>
                </c:pt>
                <c:pt idx="136">
                  <c:v>984.41284324399885</c:v>
                </c:pt>
                <c:pt idx="137">
                  <c:v>963.97283901684898</c:v>
                </c:pt>
                <c:pt idx="138">
                  <c:v>942.97367356256314</c:v>
                </c:pt>
                <c:pt idx="139">
                  <c:v>921.44941373467509</c:v>
                </c:pt>
                <c:pt idx="140">
                  <c:v>899.43497824500832</c:v>
                </c:pt>
                <c:pt idx="141">
                  <c:v>876.96608101520064</c:v>
                </c:pt>
                <c:pt idx="142">
                  <c:v>854.07917323816582</c:v>
                </c:pt>
                <c:pt idx="143">
                  <c:v>830.81138424348524</c:v>
                </c:pt>
                <c:pt idx="144">
                  <c:v>807.20046126266232</c:v>
                </c:pt>
                <c:pt idx="145">
                  <c:v>783.28470819195365</c:v>
                </c:pt>
                <c:pt idx="146">
                  <c:v>759.10292345212451</c:v>
                </c:pt>
                <c:pt idx="147">
                  <c:v>734.69433704594405</c:v>
                </c:pt>
                <c:pt idx="148">
                  <c:v>710.09854691552698</c:v>
                </c:pt>
                <c:pt idx="149">
                  <c:v>685.35545470276452</c:v>
                </c:pt>
                <c:pt idx="150">
                  <c:v>660.50520101706331</c:v>
                </c:pt>
                <c:pt idx="151">
                  <c:v>635.58810031541975</c:v>
                </c:pt>
                <c:pt idx="152">
                  <c:v>610.6445755004446</c:v>
                </c:pt>
                <c:pt idx="153">
                  <c:v>585.71509234247594</c:v>
                </c:pt>
                <c:pt idx="154">
                  <c:v>560.84009383212924</c:v>
                </c:pt>
                <c:pt idx="155">
                  <c:v>536.05993456982037</c:v>
                </c:pt>
                <c:pt idx="156">
                  <c:v>511.41481529866724</c:v>
                </c:pt>
                <c:pt idx="157">
                  <c:v>486.94471768700964</c:v>
                </c:pt>
                <c:pt idx="158">
                  <c:v>462.68933946631756</c:v>
                </c:pt>
                <c:pt idx="159">
                  <c:v>438.68803002973976</c:v>
                </c:pt>
                <c:pt idx="160">
                  <c:v>414.97972659575879</c:v>
                </c:pt>
                <c:pt idx="161">
                  <c:v>391.60289104051094</c:v>
                </c:pt>
                <c:pt idx="162">
                  <c:v>368.59544750125212</c:v>
                </c:pt>
                <c:pt idx="163">
                  <c:v>345.99472085219941</c:v>
                </c:pt>
                <c:pt idx="164">
                  <c:v>323.83737615255399</c:v>
                </c:pt>
                <c:pt idx="165">
                  <c:v>302.15935916493527</c:v>
                </c:pt>
                <c:pt idx="166">
                  <c:v>280.99583804072671</c:v>
                </c:pt>
                <c:pt idx="167">
                  <c:v>260.38114626694119</c:v>
                </c:pt>
                <c:pt idx="168">
                  <c:v>240.34872696715848</c:v>
                </c:pt>
                <c:pt idx="169">
                  <c:v>220.93107864688756</c:v>
                </c:pt>
                <c:pt idx="170">
                  <c:v>202.15970247139035</c:v>
                </c:pt>
                <c:pt idx="171">
                  <c:v>184.06505116147741</c:v>
                </c:pt>
                <c:pt idx="172">
                  <c:v>166.67647959019212</c:v>
                </c:pt>
                <c:pt idx="173">
                  <c:v>150.02219716053042</c:v>
                </c:pt>
                <c:pt idx="174">
                  <c:v>134.12922204145326</c:v>
                </c:pt>
                <c:pt idx="175">
                  <c:v>119.02333733642746</c:v>
                </c:pt>
                <c:pt idx="176">
                  <c:v>104.72904925561033</c:v>
                </c:pt>
                <c:pt idx="177">
                  <c:v>91.26954735953359</c:v>
                </c:pt>
                <c:pt idx="178">
                  <c:v>78.666666938784147</c:v>
                </c:pt>
                <c:pt idx="179">
                  <c:v>66.94085359070391</c:v>
                </c:pt>
                <c:pt idx="180">
                  <c:v>56.111130050589622</c:v>
                </c:pt>
                <c:pt idx="181">
                  <c:v>46.195065331196133</c:v>
                </c:pt>
                <c:pt idx="182">
                  <c:v>37.2087462205983</c:v>
                </c:pt>
                <c:pt idx="183">
                  <c:v>29.166751184670375</c:v>
                </c:pt>
                <c:pt idx="184">
                  <c:v>22.082126716502671</c:v>
                </c:pt>
                <c:pt idx="185">
                  <c:v>15.966366171136428</c:v>
                </c:pt>
                <c:pt idx="186">
                  <c:v>10.829391119940396</c:v>
                </c:pt>
                <c:pt idx="187">
                  <c:v>6.6795352548922438</c:v>
                </c:pt>
                <c:pt idx="188">
                  <c:v>3.5235308688653504</c:v>
                </c:pt>
                <c:pt idx="189">
                  <c:v>1.3664979338616376</c:v>
                </c:pt>
                <c:pt idx="190">
                  <c:v>0.21193579490125103</c:v>
                </c:pt>
                <c:pt idx="191">
                  <c:v>6.1717493052015016E-2</c:v>
                </c:pt>
                <c:pt idx="192">
                  <c:v>0.91608672680263226</c:v>
                </c:pt>
                <c:pt idx="193">
                  <c:v>2.7736574567121579</c:v>
                </c:pt>
                <c:pt idx="194">
                  <c:v>5.6314161539750103</c:v>
                </c:pt>
                <c:pt idx="195">
                  <c:v>9.4847266892560356</c:v>
                </c:pt>
                <c:pt idx="196">
                  <c:v>14.327337853862218</c:v>
                </c:pt>
                <c:pt idx="197">
                  <c:v>20.151393501051871</c:v>
                </c:pt>
                <c:pt idx="198">
                  <c:v>26.947445291025247</c:v>
                </c:pt>
                <c:pt idx="199">
                  <c:v>34.704468018926491</c:v>
                </c:pt>
                <c:pt idx="200">
                  <c:v>43.40987750098293</c:v>
                </c:pt>
                <c:pt idx="201">
                  <c:v>53.049550989772683</c:v>
                </c:pt>
                <c:pt idx="202">
                  <c:v>63.607850085495102</c:v>
                </c:pt>
                <c:pt idx="203">
                  <c:v>75.067646106076268</c:v>
                </c:pt>
                <c:pt idx="204">
                  <c:v>87.410347874955733</c:v>
                </c:pt>
                <c:pt idx="205">
                  <c:v>100.61593188147106</c:v>
                </c:pt>
                <c:pt idx="206">
                  <c:v>114.66297476491019</c:v>
                </c:pt>
                <c:pt idx="207">
                  <c:v>129.5286880695337</c:v>
                </c:pt>
                <c:pt idx="208">
                  <c:v>145.18895521418699</c:v>
                </c:pt>
                <c:pt idx="209">
                  <c:v>161.61837061652602</c:v>
                </c:pt>
                <c:pt idx="210">
                  <c:v>178.79028090837647</c:v>
                </c:pt>
                <c:pt idx="211">
                  <c:v>196.67682817538054</c:v>
                </c:pt>
                <c:pt idx="212">
                  <c:v>215.2489951507655</c:v>
                </c:pt>
                <c:pt idx="213">
                  <c:v>234.47665228993031</c:v>
                </c:pt>
                <c:pt idx="214">
                  <c:v>254.32860664946605</c:v>
                </c:pt>
                <c:pt idx="215">
                  <c:v>274.77265249134052</c:v>
                </c:pt>
                <c:pt idx="216">
                  <c:v>295.77562353011871</c:v>
                </c:pt>
                <c:pt idx="217">
                  <c:v>317.30344673848464</c:v>
                </c:pt>
                <c:pt idx="218">
                  <c:v>339.32119762375595</c:v>
                </c:pt>
                <c:pt idx="219">
                  <c:v>361.79315688574559</c:v>
                </c:pt>
                <c:pt idx="220">
                  <c:v>384.68286836401887</c:v>
                </c:pt>
                <c:pt idx="221">
                  <c:v>407.95319818055901</c:v>
                </c:pt>
                <c:pt idx="222">
                  <c:v>431.56639498190157</c:v>
                </c:pt>
                <c:pt idx="223">
                  <c:v>455.48415118297999</c:v>
                </c:pt>
                <c:pt idx="224">
                  <c:v>479.6676651133605</c:v>
                </c:pt>
                <c:pt idx="225">
                  <c:v>504.07770396501252</c:v>
                </c:pt>
                <c:pt idx="226">
                  <c:v>528.67466743952855</c:v>
                </c:pt>
                <c:pt idx="227">
                  <c:v>553.41865199150664</c:v>
                </c:pt>
                <c:pt idx="228">
                  <c:v>578.26951556389861</c:v>
                </c:pt>
                <c:pt idx="229">
                  <c:v>603.18694271029517</c:v>
                </c:pt>
                <c:pt idx="230">
                  <c:v>628.1305099984944</c:v>
                </c:pt>
                <c:pt idx="231">
                  <c:v>653.05975158925412</c:v>
                </c:pt>
                <c:pt idx="232">
                  <c:v>677.93422488385238</c:v>
                </c:pt>
                <c:pt idx="233">
                  <c:v>702.7135761339282</c:v>
                </c:pt>
                <c:pt idx="234">
                  <c:v>727.35760590719872</c:v>
                </c:pt>
                <c:pt idx="235">
                  <c:v>751.82633430281157</c:v>
                </c:pt>
                <c:pt idx="236">
                  <c:v>776.08006581057111</c:v>
                </c:pt>
                <c:pt idx="237">
                  <c:v>800.07945370878031</c:v>
                </c:pt>
                <c:pt idx="238">
                  <c:v>823.78556389626317</c:v>
                </c:pt>
                <c:pt idx="239">
                  <c:v>847.15993805497646</c:v>
                </c:pt>
                <c:pt idx="240">
                  <c:v>870.16465604077803</c:v>
                </c:pt>
                <c:pt idx="241">
                  <c:v>892.762397401101</c:v>
                </c:pt>
                <c:pt idx="242">
                  <c:v>914.91650191976817</c:v>
                </c:pt>
                <c:pt idx="243">
                  <c:v>936.59102909069031</c:v>
                </c:pt>
                <c:pt idx="244">
                  <c:v>957.75081642399914</c:v>
                </c:pt>
                <c:pt idx="245">
                  <c:v>978.36153648999152</c:v>
                </c:pt>
                <c:pt idx="246">
                  <c:v>998.38975260837628</c:v>
                </c:pt>
                <c:pt idx="247">
                  <c:v>1017.8029730924418</c:v>
                </c:pt>
                <c:pt idx="248">
                  <c:v>1036.5697039601878</c:v>
                </c:pt>
                <c:pt idx="249">
                  <c:v>1054.6595000268678</c:v>
                </c:pt>
                <c:pt idx="250">
                  <c:v>1072.0430142960759</c:v>
                </c:pt>
                <c:pt idx="251">
                  <c:v>1088.6920455692543</c:v>
                </c:pt>
                <c:pt idx="252">
                  <c:v>1104.5795841963718</c:v>
                </c:pt>
                <c:pt idx="253">
                  <c:v>1119.6798558935591</c:v>
                </c:pt>
                <c:pt idx="254">
                  <c:v>1133.9683635566157</c:v>
                </c:pt>
                <c:pt idx="255">
                  <c:v>1147.4219270025549</c:v>
                </c:pt>
                <c:pt idx="256">
                  <c:v>1160.0187205747131</c:v>
                </c:pt>
                <c:pt idx="257">
                  <c:v>1171.7383085504166</c:v>
                </c:pt>
                <c:pt idx="258">
                  <c:v>1182.5616782937593</c:v>
                </c:pt>
                <c:pt idx="259">
                  <c:v>1192.4712710997264</c:v>
                </c:pt>
                <c:pt idx="260">
                  <c:v>1201.4510106795988</c:v>
                </c:pt>
                <c:pt idx="261">
                  <c:v>1209.4863292414448</c:v>
                </c:pt>
                <c:pt idx="262">
                  <c:v>1216.5641911233893</c:v>
                </c:pt>
                <c:pt idx="263">
                  <c:v>1222.6731139413052</c:v>
                </c:pt>
                <c:pt idx="264">
                  <c:v>1227.8031872166389</c:v>
                </c:pt>
                <c:pt idx="265">
                  <c:v>1231.9460884541327</c:v>
                </c:pt>
                <c:pt idx="266">
                  <c:v>1235.0950966433743</c:v>
                </c:pt>
                <c:pt idx="267">
                  <c:v>1237.2451031622627</c:v>
                </c:pt>
                <c:pt idx="268">
                  <c:v>1238.3926200647002</c:v>
                </c:pt>
                <c:pt idx="269">
                  <c:v>1238.5357857390759</c:v>
                </c:pt>
                <c:pt idx="270">
                  <c:v>1237.6743679283468</c:v>
                </c:pt>
                <c:pt idx="271">
                  <c:v>1235.8097641068298</c:v>
                </c:pt>
                <c:pt idx="272">
                  <c:v>1232.9449992130842</c:v>
                </c:pt>
                <c:pt idx="273">
                  <c:v>1229.0847207425663</c:v>
                </c:pt>
                <c:pt idx="274">
                  <c:v>1224.2351912080198</c:v>
                </c:pt>
                <c:pt idx="275">
                  <c:v>1218.4042779798278</c:v>
                </c:pt>
                <c:pt idx="276">
                  <c:v>1211.6014405228129</c:v>
                </c:pt>
                <c:pt idx="277">
                  <c:v>1203.8377150501894</c:v>
                </c:pt>
                <c:pt idx="278">
                  <c:v>1195.1256966195617</c:v>
                </c:pt>
                <c:pt idx="279">
                  <c:v>1185.4795187000213</c:v>
                </c:pt>
                <c:pt idx="280">
                  <c:v>1174.9148302434785</c:v>
                </c:pt>
                <c:pt idx="281">
                  <c:v>1163.4487702974384</c:v>
                </c:pt>
                <c:pt idx="282">
                  <c:v>1151.099940200399</c:v>
                </c:pt>
                <c:pt idx="283">
                  <c:v>1137.8883734049843</c:v>
                </c:pt>
                <c:pt idx="284">
                  <c:v>1123.8355029777581</c:v>
                </c:pt>
                <c:pt idx="285">
                  <c:v>1108.9641268284583</c:v>
                </c:pt>
                <c:pt idx="286">
                  <c:v>1093.2983707250457</c:v>
                </c:pt>
                <c:pt idx="287">
                  <c:v>1076.8636491545792</c:v>
                </c:pt>
                <c:pt idx="288">
                  <c:v>1059.6866240934073</c:v>
                </c:pt>
                <c:pt idx="289">
                  <c:v>1041.7951617535539</c:v>
                </c:pt>
                <c:pt idx="290">
                  <c:v>1023.2182873754941</c:v>
                </c:pt>
                <c:pt idx="291">
                  <c:v>1003.9861381406289</c:v>
                </c:pt>
                <c:pt idx="292">
                  <c:v>984.1299142798706</c:v>
                </c:pt>
                <c:pt idx="293">
                  <c:v>963.68182845764522</c:v>
                </c:pt>
                <c:pt idx="294">
                  <c:v>942.67505351343198</c:v>
                </c:pt>
                <c:pt idx="295">
                  <c:v>921.14366864560577</c:v>
                </c:pt>
                <c:pt idx="296">
                  <c:v>899.12260412490969</c:v>
                </c:pt>
                <c:pt idx="297">
                  <c:v>876.64758462723159</c:v>
                </c:pt>
                <c:pt idx="298">
                  <c:v>853.75507127761239</c:v>
                </c:pt>
                <c:pt idx="299">
                  <c:v>830.4822024995301</c:v>
                </c:pt>
                <c:pt idx="300">
                  <c:v>806.86673376539636</c:v>
                </c:pt>
                <c:pt idx="301">
                  <c:v>782.94697634602437</c:v>
                </c:pt>
                <c:pt idx="302">
                  <c:v>758.76173515841651</c:v>
                </c:pt>
                <c:pt idx="303">
                  <c:v>734.35024581272205</c:v>
                </c:pt>
                <c:pt idx="304">
                  <c:v>709.75211096048156</c:v>
                </c:pt>
                <c:pt idx="305">
                  <c:v>685.00723604741825</c:v>
                </c:pt>
                <c:pt idx="306">
                  <c:v>660.15576457500663</c:v>
                </c:pt>
                <c:pt idx="307">
                  <c:v>635.23801297584851</c:v>
                </c:pt>
                <c:pt idx="308">
                  <c:v>610.29440520850983</c:v>
                </c:pt>
                <c:pt idx="309">
                  <c:v>585.36540717789717</c:v>
                </c:pt>
                <c:pt idx="310">
                  <c:v>560.4914610876084</c:v>
                </c:pt>
                <c:pt idx="311">
                  <c:v>535.71291983071967</c:v>
                </c:pt>
                <c:pt idx="312">
                  <c:v>511.06998152546907</c:v>
                </c:pt>
                <c:pt idx="313">
                  <c:v>486.60262430202397</c:v>
                </c:pt>
                <c:pt idx="314">
                  <c:v>462.35054144613463</c:v>
                </c:pt>
                <c:pt idx="315">
                  <c:v>438.35307700489398</c:v>
                </c:pt>
                <c:pt idx="316">
                  <c:v>414.64916195906665</c:v>
                </c:pt>
                <c:pt idx="317">
                  <c:v>391.27725106552418</c:v>
                </c:pt>
                <c:pt idx="318">
                  <c:v>368.27526047226439</c:v>
                </c:pt>
                <c:pt idx="319">
                  <c:v>345.6805062072192</c:v>
                </c:pt>
                <c:pt idx="320">
                  <c:v>323.52964364061262</c:v>
                </c:pt>
                <c:pt idx="321">
                  <c:v>301.85860801913105</c:v>
                </c:pt>
                <c:pt idx="322">
                  <c:v>280.70255616831764</c:v>
                </c:pt>
                <c:pt idx="323">
                  <c:v>260.09580945781659</c:v>
                </c:pt>
                <c:pt idx="324">
                  <c:v>240.07179812196489</c:v>
                </c:pt>
                <c:pt idx="325">
                  <c:v>220.66300702606884</c:v>
                </c:pt>
                <c:pt idx="326">
                  <c:v>201.90092296635675</c:v>
                </c:pt>
                <c:pt idx="327">
                  <c:v>183.81598358907826</c:v>
                </c:pt>
                <c:pt idx="328">
                  <c:v>166.43752801165033</c:v>
                </c:pt>
                <c:pt idx="329">
                  <c:v>149.79374922594081</c:v>
                </c:pt>
                <c:pt idx="330">
                  <c:v>133.91164836089274</c:v>
                </c:pt>
                <c:pt idx="331">
                  <c:v>118.81699087871823</c:v>
                </c:pt>
                <c:pt idx="332">
                  <c:v>104.53426477570076</c:v>
                </c:pt>
                <c:pt idx="333">
                  <c:v>91.086640855426367</c:v>
                </c:pt>
                <c:pt idx="334">
                  <c:v>78.495935138894879</c:v>
                </c:pt>
                <c:pt idx="335">
                  <c:v>66.78257347247893</c:v>
                </c:pt>
                <c:pt idx="336">
                  <c:v>55.965558391167747</c:v>
                </c:pt>
                <c:pt idx="337">
                  <c:v>46.062438290836781</c:v>
                </c:pt>
                <c:pt idx="338">
                  <c:v>37.089278959565263</c:v>
                </c:pt>
                <c:pt idx="339">
                  <c:v>29.060637514174573</c:v>
                </c:pt>
                <c:pt idx="340">
                  <c:v>21.989538784283923</c:v>
                </c:pt>
                <c:pt idx="341">
                  <c:v>15.88745418218889</c:v>
                </c:pt>
                <c:pt idx="342">
                  <c:v>10.764283092835853</c:v>
                </c:pt>
                <c:pt idx="343">
                  <c:v>6.6283368140959738</c:v>
                </c:pt>
                <c:pt idx="344">
                  <c:v>3.4863250733824316</c:v>
                </c:pt>
                <c:pt idx="345">
                  <c:v>1.3433451424896248</c:v>
                </c:pt>
                <c:pt idx="346">
                  <c:v>0.202873568311702</c:v>
                </c:pt>
                <c:pt idx="347">
                  <c:v>6.6760532855141719E-2</c:v>
                </c:pt>
                <c:pt idx="348">
                  <c:v>0.93522685169727993</c:v>
                </c:pt>
                <c:pt idx="349">
                  <c:v>2.8068636157579476</c:v>
                </c:pt>
                <c:pt idx="350">
                  <c:v>5.678634476966522</c:v>
                </c:pt>
                <c:pt idx="351">
                  <c:v>9.5458805741160404</c:v>
                </c:pt>
                <c:pt idx="352">
                  <c:v>14.402328090912988</c:v>
                </c:pt>
                <c:pt idx="353">
                  <c:v>20.240098433962771</c:v>
                </c:pt>
                <c:pt idx="354">
                  <c:v>27.049721014174338</c:v>
                </c:pt>
                <c:pt idx="355">
                  <c:v>34.820148610858723</c:v>
                </c:pt>
                <c:pt idx="356">
                  <c:v>43.538775293584422</c:v>
                </c:pt>
                <c:pt idx="357">
                  <c:v>53.191456872722824</c:v>
                </c:pt>
                <c:pt idx="358">
                  <c:v>63.76253384550489</c:v>
                </c:pt>
                <c:pt idx="359">
                  <c:v>75.234856800364014</c:v>
                </c:pt>
                <c:pt idx="360">
                  <c:v>87.589814238351892</c:v>
                </c:pt>
                <c:pt idx="361">
                  <c:v>100.80736276648349</c:v>
                </c:pt>
                <c:pt idx="362">
                  <c:v>114.86605961405735</c:v>
                </c:pt>
                <c:pt idx="363">
                  <c:v>129.74309741916016</c:v>
                </c:pt>
                <c:pt idx="364">
                  <c:v>145.41434122895083</c:v>
                </c:pt>
                <c:pt idx="365">
                  <c:v>161.85436765368848</c:v>
                </c:pt>
                <c:pt idx="366">
                  <c:v>179.03650611098527</c:v>
                </c:pt>
                <c:pt idx="367">
                  <c:v>196.93288209337828</c:v>
                </c:pt>
                <c:pt idx="368">
                  <c:v>215.51446238900678</c:v>
                </c:pt>
                <c:pt idx="369">
                  <c:v>234.75110218208329</c:v>
                </c:pt>
                <c:pt idx="370">
                  <c:v>254.61159395668221</c:v>
                </c:pt>
                <c:pt idx="371">
                  <c:v>275.06371812455916</c:v>
                </c:pt>
                <c:pt idx="372">
                  <c:v>296.07429529484625</c:v>
                </c:pt>
                <c:pt idx="373">
                  <c:v>317.60924010083204</c:v>
                </c:pt>
                <c:pt idx="374">
                  <c:v>339.63361649650153</c:v>
                </c:pt>
                <c:pt idx="375">
                  <c:v>362.11169443313156</c:v>
                </c:pt>
                <c:pt idx="376">
                  <c:v>385.00700782398337</c:v>
                </c:pt>
                <c:pt idx="377">
                  <c:v>408.28241370308632</c:v>
                </c:pt>
                <c:pt idx="378">
                  <c:v>431.90015248210204</c:v>
                </c:pt>
                <c:pt idx="379">
                  <c:v>455.82190920753135</c:v>
                </c:pt>
                <c:pt idx="380">
                  <c:v>480.00887571890763</c:v>
                </c:pt>
                <c:pt idx="381">
                  <c:v>504.42181360709537</c:v>
                </c:pt>
                <c:pt idx="382">
                  <c:v>529.02111787059312</c:v>
                </c:pt>
                <c:pt idx="383">
                  <c:v>553.76688116654373</c:v>
                </c:pt>
                <c:pt idx="384">
                  <c:v>578.61895855225396</c:v>
                </c:pt>
                <c:pt idx="385">
                  <c:v>603.53703261214946</c:v>
                </c:pt>
                <c:pt idx="386">
                  <c:v>628.48067886454442</c:v>
                </c:pt>
                <c:pt idx="387">
                  <c:v>653.40943134209112</c:v>
                </c:pt>
                <c:pt idx="388">
                  <c:v>678.28284823955403</c:v>
                </c:pt>
                <c:pt idx="389">
                  <c:v>703.06057752236484</c:v>
                </c:pt>
                <c:pt idx="390">
                  <c:v>727.70242238954449</c:v>
                </c:pt>
                <c:pt idx="391">
                  <c:v>752.16840648480843</c:v>
                </c:pt>
                <c:pt idx="392">
                  <c:v>776.4188387500252</c:v>
                </c:pt>
                <c:pt idx="393">
                  <c:v>800.41437781584671</c:v>
                </c:pt>
                <c:pt idx="394">
                  <c:v>824.1160958250407</c:v>
                </c:pt>
                <c:pt idx="395">
                  <c:v>847.48554158497313</c:v>
                </c:pt>
                <c:pt idx="396">
                  <c:v>870.48480294682167</c:v>
                </c:pt>
                <c:pt idx="397">
                  <c:v>893.07656831028066</c:v>
                </c:pt>
                <c:pt idx="398">
                  <c:v>915.22418715399976</c:v>
                </c:pt>
                <c:pt idx="399">
                  <c:v>936.89172949357589</c:v>
                </c:pt>
                <c:pt idx="400">
                  <c:v>958.04404417059993</c:v>
                </c:pt>
                <c:pt idx="401">
                  <c:v>978.64681587822793</c:v>
                </c:pt>
                <c:pt idx="402">
                  <c:v>998.66662083075289</c:v>
                </c:pt>
                <c:pt idx="403">
                  <c:v>1018.0709809868638</c:v>
                </c:pt>
                <c:pt idx="404">
                  <c:v>1036.8284167386314</c:v>
                </c:pt>
                <c:pt idx="405">
                  <c:v>1054.9084979807321</c:v>
                </c:pt>
                <c:pt idx="406">
                  <c:v>1072.2818934770773</c:v>
                </c:pt>
                <c:pt idx="407">
                  <c:v>1088.9204184447508</c:v>
                </c:pt>
                <c:pt idx="408">
                  <c:v>1104.7970802780542</c:v>
                </c:pt>
                <c:pt idx="409">
                  <c:v>1119.8861223384924</c:v>
                </c:pt>
                <c:pt idx="410">
                  <c:v>1134.1630657396558</c:v>
                </c:pt>
                <c:pt idx="411">
                  <c:v>1147.6047490592105</c:v>
                </c:pt>
                <c:pt idx="412">
                  <c:v>1160.1893659135665</c:v>
                </c:pt>
                <c:pt idx="413">
                  <c:v>1171.8965003342864</c:v>
                </c:pt>
                <c:pt idx="414">
                  <c:v>1182.7071598888128</c:v>
                </c:pt>
                <c:pt idx="415">
                  <c:v>1192.603806491813</c:v>
                </c:pt>
                <c:pt idx="416">
                  <c:v>1201.5703848571357</c:v>
                </c:pt>
                <c:pt idx="417">
                  <c:v>1209.5923485442308</c:v>
                </c:pt>
                <c:pt idx="418">
                  <c:v>1216.6566835567769</c:v>
                </c:pt>
                <c:pt idx="419">
                  <c:v>1222.7519294552271</c:v>
                </c:pt>
                <c:pt idx="420">
                  <c:v>1227.8681979490343</c:v>
                </c:pt>
                <c:pt idx="421">
                  <c:v>1231.9971889383773</c:v>
                </c:pt>
                <c:pt idx="422">
                  <c:v>1235.1322039793781</c:v>
                </c:pt>
                <c:pt idx="423">
                  <c:v>1237.2681571509574</c:v>
                </c:pt>
                <c:pt idx="424">
                  <c:v>1238.4015833057024</c:v>
                </c:pt>
                <c:pt idx="425">
                  <c:v>1238.5306436913586</c:v>
                </c:pt>
                <c:pt idx="426">
                  <c:v>1237.6551289338317</c:v>
                </c:pt>
                <c:pt idx="427">
                  <c:v>1235.7764593768529</c:v>
                </c:pt>
                <c:pt idx="428">
                  <c:v>1232.8976827777619</c:v>
                </c:pt>
                <c:pt idx="429">
                  <c:v>1229.0234693631432</c:v>
                </c:pt>
                <c:pt idx="430">
                  <c:v>1224.1601042523384</c:v>
                </c:pt>
                <c:pt idx="431">
                  <c:v>1218.3154772611256</c:v>
                </c:pt>
                <c:pt idx="432">
                  <c:v>1211.4990701021045</c:v>
                </c:pt>
                <c:pt idx="433">
                  <c:v>1203.7219410025555</c:v>
                </c:pt>
                <c:pt idx="434">
                  <c:v>1194.996706764731</c:v>
                </c:pt>
                <c:pt idx="435">
                  <c:v>1185.3375222976663</c:v>
                </c:pt>
                <c:pt idx="436">
                  <c:v>1174.7600576537366</c:v>
                </c:pt>
                <c:pt idx="437">
                  <c:v>1163.2814726071997</c:v>
                </c:pt>
                <c:pt idx="438">
                  <c:v>1150.9203888159691</c:v>
                </c:pt>
                <c:pt idx="439">
                  <c:v>1137.6968596117817</c:v>
                </c:pt>
                <c:pt idx="440">
                  <c:v>1123.6323374677645</c:v>
                </c:pt>
                <c:pt idx="441">
                  <c:v>1108.7496391961859</c:v>
                </c:pt>
                <c:pt idx="442">
                  <c:v>1093.0729089328352</c:v>
                </c:pt>
                <c:pt idx="443">
                  <c:v>1076.6275789681031</c:v>
                </c:pt>
                <c:pt idx="444">
                  <c:v>1059.4403284882851</c:v>
                </c:pt>
                <c:pt idx="445">
                  <c:v>1041.5390402940623</c:v>
                </c:pt>
                <c:pt idx="446">
                  <c:v>1022.9527555663472</c:v>
                </c:pt>
                <c:pt idx="447">
                  <c:v>1003.7116267529078</c:v>
                </c:pt>
                <c:pt idx="448">
                  <c:v>983.84686865219123</c:v>
                </c:pt>
                <c:pt idx="449">
                  <c:v>963.39070777368238</c:v>
                </c:pt>
                <c:pt idx="450">
                  <c:v>942.37633005698672</c:v>
                </c:pt>
                <c:pt idx="451">
                  <c:v>920.83782703442569</c:v>
                </c:pt>
                <c:pt idx="452">
                  <c:v>898.81014052449109</c:v>
                </c:pt>
                <c:pt idx="453">
                  <c:v>876.32900594589591</c:v>
                </c:pt>
                <c:pt idx="454">
                  <c:v>853.43089434414765</c:v>
                </c:pt>
                <c:pt idx="455">
                  <c:v>830.15295322474833</c:v>
                </c:pt>
                <c:pt idx="456">
                  <c:v>806.53294628894548</c:v>
                </c:pt>
                <c:pt idx="457">
                  <c:v>782.60919216985485</c:v>
                </c:pt>
                <c:pt idx="458">
                  <c:v>758.42050226830793</c:v>
                </c:pt>
                <c:pt idx="459">
                  <c:v>734.00611778928874</c:v>
                </c:pt>
                <c:pt idx="460">
                  <c:v>709.40564608109662</c:v>
                </c:pt>
                <c:pt idx="461">
                  <c:v>684.65899638052906</c:v>
                </c:pt>
                <c:pt idx="462">
                  <c:v>659.80631506828945</c:v>
                </c:pt>
                <c:pt idx="463">
                  <c:v>634.88792053969757</c:v>
                </c:pt>
                <c:pt idx="464">
                  <c:v>609.94423779634064</c:v>
                </c:pt>
                <c:pt idx="465">
                  <c:v>585.01573286475877</c:v>
                </c:pt>
                <c:pt idx="466">
                  <c:v>560.14284714859718</c:v>
                </c:pt>
                <c:pt idx="467">
                  <c:v>535.36593182069316</c:v>
                </c:pt>
                <c:pt idx="468">
                  <c:v>510.72518236154394</c:v>
                </c:pt>
                <c:pt idx="469">
                  <c:v>486.26057335036472</c:v>
                </c:pt>
                <c:pt idx="470">
                  <c:v>462.01179361449215</c:v>
                </c:pt>
                <c:pt idx="471">
                  <c:v>438.01818184238095</c:v>
                </c:pt>
                <c:pt idx="472">
                  <c:v>414.31866276462983</c:v>
                </c:pt>
                <c:pt idx="473">
                  <c:v>390.95168400654956</c:v>
                </c:pt>
                <c:pt idx="474">
                  <c:v>367.95515371475841</c:v>
                </c:pt>
                <c:pt idx="475">
                  <c:v>345.36637905896123</c:v>
                </c:pt>
                <c:pt idx="476">
                  <c:v>323.22200570869035</c:v>
                </c:pt>
                <c:pt idx="477">
                  <c:v>301.55795838320512</c:v>
                </c:pt>
                <c:pt idx="478">
                  <c:v>280.40938257096684</c:v>
                </c:pt>
                <c:pt idx="479">
                  <c:v>259.81058751327362</c:v>
                </c:pt>
                <c:pt idx="480">
                  <c:v>239.79499054453476</c:v>
                </c:pt>
                <c:pt idx="481">
                  <c:v>220.39506287946568</c:v>
                </c:pt>
                <c:pt idx="482">
                  <c:v>201.64227693518654</c:v>
                </c:pt>
                <c:pt idx="483">
                  <c:v>183.5670552736554</c:v>
                </c:pt>
                <c:pt idx="484">
                  <c:v>166.19872124728664</c:v>
                </c:pt>
                <c:pt idx="485">
                  <c:v>149.56545142779572</c:v>
                </c:pt>
                <c:pt idx="486">
                  <c:v>133.69422989547763</c:v>
                </c:pt>
                <c:pt idx="487">
                  <c:v>118.6108044630497</c:v>
                </c:pt>
                <c:pt idx="488">
                  <c:v>104.33964490509322</c:v>
                </c:pt>
                <c:pt idx="489">
                  <c:v>90.903903260839115</c:v>
                </c:pt>
                <c:pt idx="490">
                  <c:v>78.325376274720611</c:v>
                </c:pt>
                <c:pt idx="491">
                  <c:v>66.624470035610102</c:v>
                </c:pt>
                <c:pt idx="492">
                  <c:v>55.820166872113191</c:v>
                </c:pt>
                <c:pt idx="493">
                  <c:v>45.929994557619352</c:v>
                </c:pt>
                <c:pt idx="494">
                  <c:v>36.969997875066952</c:v>
                </c:pt>
              </c:numCache>
            </c:numRef>
          </c:val>
          <c:smooth val="0"/>
        </c:ser>
        <c:ser>
          <c:idx val="2"/>
          <c:order val="2"/>
          <c:tx>
            <c:strRef>
              <c:f>Calculations!$F$10</c:f>
              <c:strCache>
                <c:ptCount val="1"/>
                <c:pt idx="0">
                  <c:v>C3</c:v>
                </c:pt>
              </c:strCache>
            </c:strRef>
          </c:tx>
          <c:spPr>
            <a:ln w="12700">
              <a:solidFill>
                <a:srgbClr val="FFFF00"/>
              </a:solidFill>
              <a:prstDash val="solid"/>
            </a:ln>
          </c:spPr>
          <c:marker>
            <c:symbol val="none"/>
          </c:marker>
          <c:val>
            <c:numRef>
              <c:f>Calculations!$F$11:$F$505</c:f>
              <c:numCache>
                <c:formatCode>General</c:formatCode>
                <c:ptCount val="495"/>
                <c:pt idx="0">
                  <c:v>123.90000000000002</c:v>
                </c:pt>
                <c:pt idx="1">
                  <c:v>62.465905031495801</c:v>
                </c:pt>
                <c:pt idx="2">
                  <c:v>17.199284141394912</c:v>
                </c:pt>
                <c:pt idx="3">
                  <c:v>1.2853228463640676E-2</c:v>
                </c:pt>
                <c:pt idx="4">
                  <c:v>15.429527075243143</c:v>
                </c:pt>
                <c:pt idx="5">
                  <c:v>59.392133928478387</c:v>
                </c:pt>
                <c:pt idx="6">
                  <c:v>120.33113236197742</c:v>
                </c:pt>
                <c:pt idx="7">
                  <c:v>182.20934175083545</c:v>
                </c:pt>
                <c:pt idx="8">
                  <c:v>228.74241141282502</c:v>
                </c:pt>
                <c:pt idx="9">
                  <c:v>247.68433694380491</c:v>
                </c:pt>
                <c:pt idx="10">
                  <c:v>234.05021394868015</c:v>
                </c:pt>
                <c:pt idx="11">
                  <c:v>191.42810423935606</c:v>
                </c:pt>
                <c:pt idx="12">
                  <c:v>131.03477359134561</c:v>
                </c:pt>
                <c:pt idx="13">
                  <c:v>68.763800452590061</c:v>
                </c:pt>
                <c:pt idx="14">
                  <c:v>21.002898267454157</c:v>
                </c:pt>
                <c:pt idx="15">
                  <c:v>0.32119739319722385</c:v>
                </c:pt>
                <c:pt idx="16">
                  <c:v>12.161455030901806</c:v>
                </c:pt>
                <c:pt idx="17">
                  <c:v>53.407696923319961</c:v>
                </c:pt>
                <c:pt idx="18">
                  <c:v>113.20524136692646</c:v>
                </c:pt>
                <c:pt idx="19">
                  <c:v>175.81730164353525</c:v>
                </c:pt>
                <c:pt idx="20">
                  <c:v>224.76640116565011</c:v>
                </c:pt>
                <c:pt idx="21">
                  <c:v>247.17071432664869</c:v>
                </c:pt>
                <c:pt idx="22">
                  <c:v>237.13414788285939</c:v>
                </c:pt>
                <c:pt idx="23">
                  <c:v>197.29800269334601</c:v>
                </c:pt>
                <c:pt idx="24">
                  <c:v>138.14586844987804</c:v>
                </c:pt>
                <c:pt idx="25">
                  <c:v>75.24468070434682</c:v>
                </c:pt>
                <c:pt idx="26">
                  <c:v>25.148005076918878</c:v>
                </c:pt>
                <c:pt idx="27">
                  <c:v>1.0396722244280028</c:v>
                </c:pt>
                <c:pt idx="28">
                  <c:v>9.2642184612123657</c:v>
                </c:pt>
                <c:pt idx="29">
                  <c:v>47.657208254234533</c:v>
                </c:pt>
                <c:pt idx="30">
                  <c:v>106.11484390631432</c:v>
                </c:pt>
                <c:pt idx="31">
                  <c:v>169.25295951455581</c:v>
                </c:pt>
                <c:pt idx="32">
                  <c:v>220.45563768034182</c:v>
                </c:pt>
                <c:pt idx="33">
                  <c:v>246.24798351973914</c:v>
                </c:pt>
                <c:pt idx="34">
                  <c:v>239.84228276767237</c:v>
                </c:pt>
                <c:pt idx="35">
                  <c:v>202.9243094380044</c:v>
                </c:pt>
                <c:pt idx="36">
                  <c:v>145.20968442725177</c:v>
                </c:pt>
                <c:pt idx="37">
                  <c:v>81.887037181073936</c:v>
                </c:pt>
                <c:pt idx="38">
                  <c:v>29.620847878651787</c:v>
                </c:pt>
                <c:pt idx="39">
                  <c:v>2.1658932633717711</c:v>
                </c:pt>
                <c:pt idx="40">
                  <c:v>6.7474326524557</c:v>
                </c:pt>
                <c:pt idx="41">
                  <c:v>42.159752519072114</c:v>
                </c:pt>
                <c:pt idx="42">
                  <c:v>99.083471438407997</c:v>
                </c:pt>
                <c:pt idx="43">
                  <c:v>162.53810096106909</c:v>
                </c:pt>
                <c:pt idx="44">
                  <c:v>215.82442742584237</c:v>
                </c:pt>
                <c:pt idx="45">
                  <c:v>244.91920686218958</c:v>
                </c:pt>
                <c:pt idx="46">
                  <c:v>242.16563090343436</c:v>
                </c:pt>
                <c:pt idx="47">
                  <c:v>208.2883520077749</c:v>
                </c:pt>
                <c:pt idx="48">
                  <c:v>152.20277828325308</c:v>
                </c:pt>
                <c:pt idx="49">
                  <c:v>88.668825373266245</c:v>
                </c:pt>
                <c:pt idx="50">
                  <c:v>34.406582298370452</c:v>
                </c:pt>
                <c:pt idx="51">
                  <c:v>3.696122831919098</c:v>
                </c:pt>
                <c:pt idx="52">
                  <c:v>4.6194502591275182</c:v>
                </c:pt>
                <c:pt idx="53">
                  <c:v>36.933574555434802</c:v>
                </c:pt>
                <c:pt idx="54">
                  <c:v>92.134459530600651</c:v>
                </c:pt>
                <c:pt idx="55">
                  <c:v>155.69501111091159</c:v>
                </c:pt>
                <c:pt idx="56">
                  <c:v>210.88814036292422</c:v>
                </c:pt>
                <c:pt idx="57">
                  <c:v>243.18879426933108</c:v>
                </c:pt>
                <c:pt idx="58">
                  <c:v>244.09648161242933</c:v>
                </c:pt>
                <c:pt idx="59">
                  <c:v>213.37232833379272</c:v>
                </c:pt>
                <c:pt idx="60">
                  <c:v>159.10194148872029</c:v>
                </c:pt>
                <c:pt idx="61">
                  <c:v>95.567538028442797</c:v>
                </c:pt>
                <c:pt idx="62">
                  <c:v>39.489325543833303</c:v>
                </c:pt>
                <c:pt idx="63">
                  <c:v>5.6252824371601093</c:v>
                </c:pt>
                <c:pt idx="64">
                  <c:v>2.8873335833288678</c:v>
                </c:pt>
                <c:pt idx="65">
                  <c:v>31.996018890105873</c:v>
                </c:pt>
                <c:pt idx="66">
                  <c:v>85.290870413835506</c:v>
                </c:pt>
                <c:pt idx="67">
                  <c:v>148.74640066318247</c:v>
                </c:pt>
                <c:pt idx="68">
                  <c:v>205.66315893469573</c:v>
                </c:pt>
                <c:pt idx="69">
                  <c:v>241.06248859717977</c:v>
                </c:pt>
                <c:pt idx="70">
                  <c:v>245.62842682894137</c:v>
                </c:pt>
                <c:pt idx="71">
                  <c:v>218.1593658250064</c:v>
                </c:pt>
                <c:pt idx="72">
                  <c:v>165.8842772495116</c:v>
                </c:pt>
                <c:pt idx="73">
                  <c:v>102.56027984773928</c:v>
                </c:pt>
                <c:pt idx="74">
                  <c:v>44.852209116307804</c:v>
                </c:pt>
                <c:pt idx="75">
                  <c:v>7.9469696257770011</c:v>
                </c:pt>
                <c:pt idx="76">
                  <c:v>1.5568311365497607</c:v>
                </c:pt>
                <c:pt idx="77">
                  <c:v>27.363472176402681</c:v>
                </c:pt>
                <c:pt idx="78">
                  <c:v>78.575416444166137</c:v>
                </c:pt>
                <c:pt idx="79">
                  <c:v>141.71533051646659</c:v>
                </c:pt>
                <c:pt idx="80">
                  <c:v>200.16682369690187</c:v>
                </c:pt>
                <c:pt idx="81">
                  <c:v>238.54734658317037</c:v>
                </c:pt>
                <c:pt idx="82">
                  <c:v>246.75638236620489</c:v>
                </c:pt>
                <c:pt idx="83">
                  <c:v>222.63357736456874</c:v>
                </c:pt>
                <c:pt idx="84">
                  <c:v>172.52727649588846</c:v>
                </c:pt>
                <c:pt idx="85">
                  <c:v>109.62384347032217</c:v>
                </c:pt>
                <c:pt idx="86">
                  <c:v>50.477434793387161</c:v>
                </c:pt>
                <c:pt idx="87">
                  <c:v>10.653479232370586</c:v>
                </c:pt>
                <c:pt idx="88">
                  <c:v>0.63235856163245785</c:v>
                </c:pt>
                <c:pt idx="89">
                  <c:v>23.051308810510278</c:v>
                </c:pt>
                <c:pt idx="90">
                  <c:v>72.010384725484329</c:v>
                </c:pt>
                <c:pt idx="91">
                  <c:v>134.62513523482096</c:v>
                </c:pt>
                <c:pt idx="92">
                  <c:v>194.41737576846353</c:v>
                </c:pt>
                <c:pt idx="93">
                  <c:v>235.65171542640888</c:v>
                </c:pt>
                <c:pt idx="94">
                  <c:v>247.47660478969516</c:v>
                </c:pt>
                <c:pt idx="95">
                  <c:v>226.78011403565847</c:v>
                </c:pt>
                <c:pt idx="96">
                  <c:v>179.00889258513394</c:v>
                </c:pt>
                <c:pt idx="97">
                  <c:v>116.7347864934919</c:v>
                </c:pt>
                <c:pt idx="98">
                  <c:v>56.346333697338068</c:v>
                </c:pt>
                <c:pt idx="99">
                  <c:v>13.73582895119354</c:v>
                </c:pt>
                <c:pt idx="100">
                  <c:v>0.1169839782335913</c:v>
                </c:pt>
                <c:pt idx="101">
                  <c:v>19.073839907264755</c:v>
                </c:pt>
                <c:pt idx="102">
                  <c:v>65.617563143556566</c:v>
                </c:pt>
                <c:pt idx="103">
                  <c:v>127.49934560552555</c:v>
                </c:pt>
                <c:pt idx="104">
                  <c:v>188.43389629324307</c:v>
                </c:pt>
                <c:pt idx="105">
                  <c:v>232.38520508516501</c:v>
                </c:pt>
                <c:pt idx="106">
                  <c:v>247.78670384075636</c:v>
                </c:pt>
                <c:pt idx="107">
                  <c:v>230.58521440174445</c:v>
                </c:pt>
                <c:pt idx="108">
                  <c:v>185.30761446947457</c:v>
                </c:pt>
                <c:pt idx="109">
                  <c:v>123.86950927280759</c:v>
                </c:pt>
                <c:pt idx="110">
                  <c:v>62.439428252973684</c:v>
                </c:pt>
                <c:pt idx="111">
                  <c:v>17.18378914643543</c:v>
                </c:pt>
                <c:pt idx="112">
                  <c:v>1.2417800411711255E-2</c:v>
                </c:pt>
                <c:pt idx="113">
                  <c:v>15.44426580473062</c:v>
                </c:pt>
                <c:pt idx="114">
                  <c:v>59.418168056860765</c:v>
                </c:pt>
                <c:pt idx="115">
                  <c:v>120.36161054561414</c:v>
                </c:pt>
                <c:pt idx="116">
                  <c:v>182.23624311395605</c:v>
                </c:pt>
                <c:pt idx="117">
                  <c:v>228.75865638355421</c:v>
                </c:pt>
                <c:pt idx="118">
                  <c:v>247.68565036934149</c:v>
                </c:pt>
                <c:pt idx="119">
                  <c:v>234.03625017774792</c:v>
                </c:pt>
                <c:pt idx="120">
                  <c:v>191.40253808648066</c:v>
                </c:pt>
                <c:pt idx="121">
                  <c:v>131.00433324409326</c:v>
                </c:pt>
                <c:pt idx="122">
                  <c:v>68.73649682941678</c:v>
                </c:pt>
                <c:pt idx="123">
                  <c:v>20.985916802116037</c:v>
                </c:pt>
                <c:pt idx="124">
                  <c:v>0.31900706014417324</c:v>
                </c:pt>
                <c:pt idx="125">
                  <c:v>12.174632255209247</c:v>
                </c:pt>
                <c:pt idx="126">
                  <c:v>53.432773884185593</c:v>
                </c:pt>
                <c:pt idx="127">
                  <c:v>113.23561861635993</c:v>
                </c:pt>
                <c:pt idx="128">
                  <c:v>175.8449848683909</c:v>
                </c:pt>
                <c:pt idx="129">
                  <c:v>224.78410503324147</c:v>
                </c:pt>
                <c:pt idx="130">
                  <c:v>247.17377974953371</c:v>
                </c:pt>
                <c:pt idx="131">
                  <c:v>237.12176814051679</c:v>
                </c:pt>
                <c:pt idx="132">
                  <c:v>197.27343573502242</c:v>
                </c:pt>
                <c:pt idx="133">
                  <c:v>138.11557950733388</c:v>
                </c:pt>
                <c:pt idx="134">
                  <c:v>75.216640851195478</c:v>
                </c:pt>
                <c:pt idx="135">
                  <c:v>25.129593498923839</c:v>
                </c:pt>
                <c:pt idx="136">
                  <c:v>1.0357342556037281</c:v>
                </c:pt>
                <c:pt idx="137">
                  <c:v>9.2757904480517084</c:v>
                </c:pt>
                <c:pt idx="138">
                  <c:v>47.681244822709118</c:v>
                </c:pt>
                <c:pt idx="139">
                  <c:v>106.1450194061819</c:v>
                </c:pt>
                <c:pt idx="140">
                  <c:v>169.28133272665855</c:v>
                </c:pt>
                <c:pt idx="141">
                  <c:v>220.47474168958252</c:v>
                </c:pt>
                <c:pt idx="142">
                  <c:v>246.2527907665127</c:v>
                </c:pt>
                <c:pt idx="143">
                  <c:v>239.83152813954308</c:v>
                </c:pt>
                <c:pt idx="144">
                  <c:v>202.90082320652689</c:v>
                </c:pt>
                <c:pt idx="145">
                  <c:v>145.1796474117055</c:v>
                </c:pt>
                <c:pt idx="146">
                  <c:v>81.858354156008488</c:v>
                </c:pt>
                <c:pt idx="147">
                  <c:v>29.601067291948652</c:v>
                </c:pt>
                <c:pt idx="148">
                  <c:v>2.1602207280222814</c:v>
                </c:pt>
                <c:pt idx="149">
                  <c:v>6.7573609969670798</c:v>
                </c:pt>
                <c:pt idx="150">
                  <c:v>42.182668923110185</c:v>
                </c:pt>
                <c:pt idx="151">
                  <c:v>99.113345042911121</c:v>
                </c:pt>
                <c:pt idx="152">
                  <c:v>162.5670699960138</c:v>
                </c:pt>
                <c:pt idx="153">
                  <c:v>215.84486817475698</c:v>
                </c:pt>
                <c:pt idx="154">
                  <c:v>244.9257399786654</c:v>
                </c:pt>
                <c:pt idx="155">
                  <c:v>242.15653708174551</c:v>
                </c:pt>
                <c:pt idx="156">
                  <c:v>208.2660244487397</c:v>
                </c:pt>
                <c:pt idx="157">
                  <c:v>152.17309288090468</c:v>
                </c:pt>
                <c:pt idx="158">
                  <c:v>88.639594368887515</c:v>
                </c:pt>
                <c:pt idx="159">
                  <c:v>34.385498350343454</c:v>
                </c:pt>
                <c:pt idx="160">
                  <c:v>3.68873455593301</c:v>
                </c:pt>
                <c:pt idx="161">
                  <c:v>4.6277020113346339</c:v>
                </c:pt>
                <c:pt idx="162">
                  <c:v>36.955294740566615</c:v>
                </c:pt>
                <c:pt idx="163">
                  <c:v>92.163932095865036</c:v>
                </c:pt>
                <c:pt idx="164">
                  <c:v>155.72447982688738</c:v>
                </c:pt>
                <c:pt idx="165">
                  <c:v>210.90985001319677</c:v>
                </c:pt>
                <c:pt idx="166">
                  <c:v>243.19703157354269</c:v>
                </c:pt>
                <c:pt idx="167">
                  <c:v>244.08907877755976</c:v>
                </c:pt>
                <c:pt idx="168">
                  <c:v>213.35123354742285</c:v>
                </c:pt>
                <c:pt idx="169">
                  <c:v>159.07270621884197</c:v>
                </c:pt>
                <c:pt idx="170">
                  <c:v>95.537856055978835</c:v>
                </c:pt>
                <c:pt idx="171">
                  <c:v>39.467008207434418</c:v>
                </c:pt>
                <c:pt idx="172">
                  <c:v>5.6162029405881384</c:v>
                </c:pt>
                <c:pt idx="173">
                  <c:v>2.8938813574942657</c:v>
                </c:pt>
                <c:pt idx="174">
                  <c:v>32.016470771850706</c:v>
                </c:pt>
                <c:pt idx="175">
                  <c:v>85.319844126945938</c:v>
                </c:pt>
                <c:pt idx="176">
                  <c:v>148.77627126004862</c:v>
                </c:pt>
                <c:pt idx="177">
                  <c:v>205.68606543680414</c:v>
                </c:pt>
                <c:pt idx="178">
                  <c:v>241.0724027513395</c:v>
                </c:pt>
                <c:pt idx="179">
                  <c:v>245.62273954926073</c:v>
                </c:pt>
                <c:pt idx="180">
                  <c:v>218.13957382022386</c:v>
                </c:pt>
                <c:pt idx="181">
                  <c:v>165.85558913748775</c:v>
                </c:pt>
                <c:pt idx="182">
                  <c:v>102.53024541508096</c:v>
                </c:pt>
                <c:pt idx="183">
                  <c:v>44.828732457833709</c:v>
                </c:pt>
                <c:pt idx="184">
                  <c:v>7.9362290414567269</c:v>
                </c:pt>
                <c:pt idx="185">
                  <c:v>1.561653202061791</c:v>
                </c:pt>
                <c:pt idx="186">
                  <c:v>27.382587879495617</c:v>
                </c:pt>
                <c:pt idx="187">
                  <c:v>78.603795147788915</c:v>
                </c:pt>
                <c:pt idx="188">
                  <c:v>141.74550386033394</c:v>
                </c:pt>
                <c:pt idx="189">
                  <c:v>200.19085102924402</c:v>
                </c:pt>
                <c:pt idx="190">
                  <c:v>238.55890468439708</c:v>
                </c:pt>
                <c:pt idx="191">
                  <c:v>246.75242951653377</c:v>
                </c:pt>
                <c:pt idx="192">
                  <c:v>222.6151538266524</c:v>
                </c:pt>
                <c:pt idx="193">
                  <c:v>172.49923075120694</c:v>
                </c:pt>
                <c:pt idx="194">
                  <c:v>109.59355625510159</c:v>
                </c:pt>
                <c:pt idx="195">
                  <c:v>50.452876726663277</c:v>
                </c:pt>
                <c:pt idx="196">
                  <c:v>10.641113205922437</c:v>
                </c:pt>
                <c:pt idx="197">
                  <c:v>0.63543891512404116</c:v>
                </c:pt>
                <c:pt idx="198">
                  <c:v>23.069024894167882</c:v>
                </c:pt>
                <c:pt idx="199">
                  <c:v>72.038074236992713</c:v>
                </c:pt>
                <c:pt idx="200">
                  <c:v>134.65551118704448</c:v>
                </c:pt>
                <c:pt idx="201">
                  <c:v>194.44244418964539</c:v>
                </c:pt>
                <c:pt idx="202">
                  <c:v>235.66487911592532</c:v>
                </c:pt>
                <c:pt idx="203">
                  <c:v>247.47439948866617</c:v>
                </c:pt>
                <c:pt idx="204">
                  <c:v>226.7631201082489</c:v>
                </c:pt>
                <c:pt idx="205">
                  <c:v>178.98158228540768</c:v>
                </c:pt>
                <c:pt idx="206">
                  <c:v>116.7043470122609</c:v>
                </c:pt>
                <c:pt idx="207">
                  <c:v>56.320775725148266</c:v>
                </c:pt>
                <c:pt idx="208">
                  <c:v>13.721878522718939</c:v>
                </c:pt>
                <c:pt idx="209">
                  <c:v>0.11831239669393767</c:v>
                </c:pt>
                <c:pt idx="210">
                  <c:v>19.090097575729516</c:v>
                </c:pt>
                <c:pt idx="211">
                  <c:v>65.644471567591765</c:v>
                </c:pt>
                <c:pt idx="212">
                  <c:v>127.52982335504797</c:v>
                </c:pt>
                <c:pt idx="213">
                  <c:v>188.4599226067287</c:v>
                </c:pt>
                <c:pt idx="214">
                  <c:v>232.39993067560218</c:v>
                </c:pt>
                <c:pt idx="215">
                  <c:v>247.78625340727501</c:v>
                </c:pt>
                <c:pt idx="216">
                  <c:v>230.56970648392252</c:v>
                </c:pt>
                <c:pt idx="217">
                  <c:v>185.28113025153615</c:v>
                </c:pt>
                <c:pt idx="218">
                  <c:v>123.83901854746213</c:v>
                </c:pt>
                <c:pt idx="219">
                  <c:v>62.412955196566728</c:v>
                </c:pt>
                <c:pt idx="220">
                  <c:v>17.168300614313949</c:v>
                </c:pt>
                <c:pt idx="221">
                  <c:v>1.198987511428129E-2</c:v>
                </c:pt>
                <c:pt idx="222">
                  <c:v>15.45901110240473</c:v>
                </c:pt>
                <c:pt idx="223">
                  <c:v>59.444206090325181</c:v>
                </c:pt>
                <c:pt idx="224">
                  <c:v>120.39208894354253</c:v>
                </c:pt>
                <c:pt idx="225">
                  <c:v>182.26314094417728</c:v>
                </c:pt>
                <c:pt idx="226">
                  <c:v>228.77489500393995</c:v>
                </c:pt>
                <c:pt idx="227">
                  <c:v>247.68695629829671</c:v>
                </c:pt>
                <c:pt idx="228">
                  <c:v>234.02227973685524</c:v>
                </c:pt>
                <c:pt idx="229">
                  <c:v>191.37696784558625</c:v>
                </c:pt>
                <c:pt idx="230">
                  <c:v>130.97389246659719</c:v>
                </c:pt>
                <c:pt idx="231">
                  <c:v>68.709196546998626</c:v>
                </c:pt>
                <c:pt idx="232">
                  <c:v>20.968941569357767</c:v>
                </c:pt>
                <c:pt idx="233">
                  <c:v>0.31682421127823091</c:v>
                </c:pt>
                <c:pt idx="234">
                  <c:v>12.187816245715652</c:v>
                </c:pt>
                <c:pt idx="235">
                  <c:v>53.457855112619384</c:v>
                </c:pt>
                <c:pt idx="236">
                  <c:v>113.26599651163889</c:v>
                </c:pt>
                <c:pt idx="237">
                  <c:v>175.87266494740848</c:v>
                </c:pt>
                <c:pt idx="238">
                  <c:v>224.80180279119344</c:v>
                </c:pt>
                <c:pt idx="239">
                  <c:v>247.17683770683647</c:v>
                </c:pt>
                <c:pt idx="240">
                  <c:v>237.10938154135314</c:v>
                </c:pt>
                <c:pt idx="241">
                  <c:v>197.24886433313617</c:v>
                </c:pt>
                <c:pt idx="242">
                  <c:v>138.0852897038817</c:v>
                </c:pt>
                <c:pt idx="243">
                  <c:v>75.188603946359763</c:v>
                </c:pt>
                <c:pt idx="244">
                  <c:v>25.111187902563614</c:v>
                </c:pt>
                <c:pt idx="245">
                  <c:v>1.0318037275614529</c:v>
                </c:pt>
                <c:pt idx="246">
                  <c:v>9.287369376646879</c:v>
                </c:pt>
                <c:pt idx="247">
                  <c:v>47.705286007066206</c:v>
                </c:pt>
                <c:pt idx="248">
                  <c:v>106.17519598130562</c:v>
                </c:pt>
                <c:pt idx="249">
                  <c:v>169.30970319042126</c:v>
                </c:pt>
                <c:pt idx="250">
                  <c:v>220.49383985015891</c:v>
                </c:pt>
                <c:pt idx="251">
                  <c:v>246.25759060348003</c:v>
                </c:pt>
                <c:pt idx="252">
                  <c:v>239.82076649048719</c:v>
                </c:pt>
                <c:pt idx="253">
                  <c:v>202.87733219068343</c:v>
                </c:pt>
                <c:pt idx="254">
                  <c:v>145.14960910744404</c:v>
                </c:pt>
                <c:pt idx="255">
                  <c:v>81.82967367702588</c:v>
                </c:pt>
                <c:pt idx="256">
                  <c:v>29.581292416085248</c:v>
                </c:pt>
                <c:pt idx="257">
                  <c:v>2.1545555653555226</c:v>
                </c:pt>
                <c:pt idx="258">
                  <c:v>6.7672964357506515</c:v>
                </c:pt>
                <c:pt idx="259">
                  <c:v>42.205590276027678</c:v>
                </c:pt>
                <c:pt idx="260">
                  <c:v>99.143220148519447</c:v>
                </c:pt>
                <c:pt idx="261">
                  <c:v>162.59603668923791</c:v>
                </c:pt>
                <c:pt idx="262">
                  <c:v>215.86530335539948</c:v>
                </c:pt>
                <c:pt idx="263">
                  <c:v>244.93226576570234</c:v>
                </c:pt>
                <c:pt idx="264">
                  <c:v>242.14743609832277</c:v>
                </c:pt>
                <c:pt idx="265">
                  <c:v>208.24369178041627</c:v>
                </c:pt>
                <c:pt idx="266">
                  <c:v>152.14340576631068</c:v>
                </c:pt>
                <c:pt idx="267">
                  <c:v>88.610365499913371</c:v>
                </c:pt>
                <c:pt idx="268">
                  <c:v>34.36441982340412</c:v>
                </c:pt>
                <c:pt idx="269">
                  <c:v>3.681353560060856</c:v>
                </c:pt>
                <c:pt idx="270">
                  <c:v>4.6359609867894562</c:v>
                </c:pt>
                <c:pt idx="271">
                  <c:v>36.977020191157621</c:v>
                </c:pt>
                <c:pt idx="272">
                  <c:v>92.193406583097925</c:v>
                </c:pt>
                <c:pt idx="273">
                  <c:v>155.75394661553736</c:v>
                </c:pt>
                <c:pt idx="274">
                  <c:v>210.93155439406232</c:v>
                </c:pt>
                <c:pt idx="275">
                  <c:v>243.2052616530076</c:v>
                </c:pt>
                <c:pt idx="276">
                  <c:v>244.08166866392159</c:v>
                </c:pt>
                <c:pt idx="277">
                  <c:v>213.33013334380149</c:v>
                </c:pt>
                <c:pt idx="278">
                  <c:v>159.04346881887312</c:v>
                </c:pt>
                <c:pt idx="279">
                  <c:v>95.508175801156938</c:v>
                </c:pt>
                <c:pt idx="280">
                  <c:v>39.444695984382307</c:v>
                </c:pt>
                <c:pt idx="281">
                  <c:v>5.6071306074009613</c:v>
                </c:pt>
                <c:pt idx="282">
                  <c:v>2.9004364599094998</c:v>
                </c:pt>
                <c:pt idx="283">
                  <c:v>32.036928218150578</c:v>
                </c:pt>
                <c:pt idx="284">
                  <c:v>85.348820176507104</c:v>
                </c:pt>
                <c:pt idx="285">
                  <c:v>148.80614035037974</c:v>
                </c:pt>
                <c:pt idx="286">
                  <c:v>205.70896698586628</c:v>
                </c:pt>
                <c:pt idx="287">
                  <c:v>241.08230980942204</c:v>
                </c:pt>
                <c:pt idx="288">
                  <c:v>245.61704489793061</c:v>
                </c:pt>
                <c:pt idx="289">
                  <c:v>218.11977610820071</c:v>
                </c:pt>
                <c:pt idx="290">
                  <c:v>165.82689848459523</c:v>
                </c:pt>
                <c:pt idx="291">
                  <c:v>102.50021227660305</c:v>
                </c:pt>
                <c:pt idx="292">
                  <c:v>44.805260587996457</c:v>
                </c:pt>
                <c:pt idx="293">
                  <c:v>7.9254954800189381</c:v>
                </c:pt>
                <c:pt idx="294">
                  <c:v>1.5664826765045348</c:v>
                </c:pt>
                <c:pt idx="295">
                  <c:v>27.401709427778471</c:v>
                </c:pt>
                <c:pt idx="296">
                  <c:v>78.632176594599571</c:v>
                </c:pt>
                <c:pt idx="297">
                  <c:v>141.7756761234599</c:v>
                </c:pt>
                <c:pt idx="298">
                  <c:v>200.21487374133542</c:v>
                </c:pt>
                <c:pt idx="299">
                  <c:v>238.57045584176646</c:v>
                </c:pt>
                <c:pt idx="300">
                  <c:v>246.74846922679825</c:v>
                </c:pt>
                <c:pt idx="301">
                  <c:v>222.59672431044982</c:v>
                </c:pt>
                <c:pt idx="302">
                  <c:v>172.47118206331115</c:v>
                </c:pt>
                <c:pt idx="303">
                  <c:v>109.56326990629164</c:v>
                </c:pt>
                <c:pt idx="304">
                  <c:v>50.428323107969803</c:v>
                </c:pt>
                <c:pt idx="305">
                  <c:v>10.628754038543761</c:v>
                </c:pt>
                <c:pt idx="306">
                  <c:v>0.63852673363915358</c:v>
                </c:pt>
                <c:pt idx="307">
                  <c:v>23.086747084249069</c:v>
                </c:pt>
                <c:pt idx="308">
                  <c:v>72.06576688930582</c:v>
                </c:pt>
                <c:pt idx="309">
                  <c:v>134.68588648790009</c:v>
                </c:pt>
                <c:pt idx="310">
                  <c:v>194.46750833870271</c:v>
                </c:pt>
                <c:pt idx="311">
                  <c:v>235.67803603684865</c:v>
                </c:pt>
                <c:pt idx="312">
                  <c:v>247.47218670384947</c:v>
                </c:pt>
                <c:pt idx="313">
                  <c:v>226.74611995134802</c:v>
                </c:pt>
                <c:pt idx="314">
                  <c:v>178.95426864988946</c:v>
                </c:pt>
                <c:pt idx="315">
                  <c:v>116.6739079668075</c:v>
                </c:pt>
                <c:pt idx="316">
                  <c:v>56.29522184562606</c:v>
                </c:pt>
                <c:pt idx="317">
                  <c:v>13.707934766741133</c:v>
                </c:pt>
                <c:pt idx="318">
                  <c:v>0.11964831149555266</c:v>
                </c:pt>
                <c:pt idx="319">
                  <c:v>19.106361591584673</c:v>
                </c:pt>
                <c:pt idx="320">
                  <c:v>65.671383519637814</c:v>
                </c:pt>
                <c:pt idx="321">
                  <c:v>127.56030088474469</c:v>
                </c:pt>
                <c:pt idx="322">
                  <c:v>188.48594501040009</c:v>
                </c:pt>
                <c:pt idx="323">
                  <c:v>232.41464969517455</c:v>
                </c:pt>
                <c:pt idx="324">
                  <c:v>247.78579547111968</c:v>
                </c:pt>
                <c:pt idx="325">
                  <c:v>230.55419210607766</c:v>
                </c:pt>
                <c:pt idx="326">
                  <c:v>185.2546423163019</c:v>
                </c:pt>
                <c:pt idx="327">
                  <c:v>123.80852782581682</c:v>
                </c:pt>
                <c:pt idx="328">
                  <c:v>62.386485863874483</c:v>
                </c:pt>
                <c:pt idx="329">
                  <c:v>17.152818545970604</c:v>
                </c:pt>
                <c:pt idx="330">
                  <c:v>1.1569452597257168E-2</c:v>
                </c:pt>
                <c:pt idx="331">
                  <c:v>15.473762967371513</c:v>
                </c:pt>
                <c:pt idx="332">
                  <c:v>59.470248027296194</c:v>
                </c:pt>
                <c:pt idx="333">
                  <c:v>120.42256755390994</c:v>
                </c:pt>
                <c:pt idx="334">
                  <c:v>182.29003523986739</c:v>
                </c:pt>
                <c:pt idx="335">
                  <c:v>228.79112727299645</c:v>
                </c:pt>
                <c:pt idx="336">
                  <c:v>247.68825473059138</c:v>
                </c:pt>
                <c:pt idx="337">
                  <c:v>234.00830262684843</c:v>
                </c:pt>
                <c:pt idx="338">
                  <c:v>191.35139351821846</c:v>
                </c:pt>
                <c:pt idx="339">
                  <c:v>130.94345126069922</c:v>
                </c:pt>
                <c:pt idx="340">
                  <c:v>68.681899606990115</c:v>
                </c:pt>
                <c:pt idx="341">
                  <c:v>20.951972570206195</c:v>
                </c:pt>
                <c:pt idx="342">
                  <c:v>0.31464884673184201</c:v>
                </c:pt>
                <c:pt idx="343">
                  <c:v>12.201007001620098</c:v>
                </c:pt>
                <c:pt idx="344">
                  <c:v>53.482940607094804</c:v>
                </c:pt>
                <c:pt idx="345">
                  <c:v>113.29637505092185</c:v>
                </c:pt>
                <c:pt idx="346">
                  <c:v>175.90034187890848</c:v>
                </c:pt>
                <c:pt idx="347">
                  <c:v>224.81949443843044</c:v>
                </c:pt>
                <c:pt idx="348">
                  <c:v>247.17988819837205</c:v>
                </c:pt>
                <c:pt idx="349">
                  <c:v>237.09698808611807</c:v>
                </c:pt>
                <c:pt idx="350">
                  <c:v>197.22428848916735</c:v>
                </c:pt>
                <c:pt idx="351">
                  <c:v>138.05499904135786</c:v>
                </c:pt>
                <c:pt idx="352">
                  <c:v>75.160569991532753</c:v>
                </c:pt>
                <c:pt idx="353">
                  <c:v>25.092788288951567</c:v>
                </c:pt>
                <c:pt idx="354">
                  <c:v>1.0278806405384273</c:v>
                </c:pt>
                <c:pt idx="355">
                  <c:v>9.298955246295634</c:v>
                </c:pt>
                <c:pt idx="356">
                  <c:v>47.729331805850506</c:v>
                </c:pt>
                <c:pt idx="357">
                  <c:v>106.20537362986272</c:v>
                </c:pt>
                <c:pt idx="358">
                  <c:v>169.33807090412415</c:v>
                </c:pt>
                <c:pt idx="359">
                  <c:v>220.51293216091568</c:v>
                </c:pt>
                <c:pt idx="360">
                  <c:v>246.26238303035146</c:v>
                </c:pt>
                <c:pt idx="361">
                  <c:v>239.80999782115254</c:v>
                </c:pt>
                <c:pt idx="362">
                  <c:v>202.85383639189058</c:v>
                </c:pt>
                <c:pt idx="363">
                  <c:v>145.11956951628176</c:v>
                </c:pt>
                <c:pt idx="364">
                  <c:v>81.80099574586049</c:v>
                </c:pt>
                <c:pt idx="365">
                  <c:v>29.56152325225149</c:v>
                </c:pt>
                <c:pt idx="366">
                  <c:v>2.1488977757126122</c:v>
                </c:pt>
                <c:pt idx="367">
                  <c:v>6.7772389682100282</c:v>
                </c:pt>
                <c:pt idx="368">
                  <c:v>42.228516576443369</c:v>
                </c:pt>
                <c:pt idx="369">
                  <c:v>99.17309675342112</c:v>
                </c:pt>
                <c:pt idx="370">
                  <c:v>162.62500103899674</c:v>
                </c:pt>
                <c:pt idx="371">
                  <c:v>215.88573296653107</c:v>
                </c:pt>
                <c:pt idx="372">
                  <c:v>244.93878422290555</c:v>
                </c:pt>
                <c:pt idx="373">
                  <c:v>242.13832795372048</c:v>
                </c:pt>
                <c:pt idx="374">
                  <c:v>208.22135400415803</c:v>
                </c:pt>
                <c:pt idx="375">
                  <c:v>152.11371694126464</c:v>
                </c:pt>
                <c:pt idx="376">
                  <c:v>88.581138768116091</c:v>
                </c:pt>
                <c:pt idx="377">
                  <c:v>34.343346718828059</c:v>
                </c:pt>
                <c:pt idx="378">
                  <c:v>3.6739798447475636</c:v>
                </c:pt>
                <c:pt idx="379">
                  <c:v>4.6442271849924595</c:v>
                </c:pt>
                <c:pt idx="380">
                  <c:v>36.998750905885231</c:v>
                </c:pt>
                <c:pt idx="381">
                  <c:v>92.222882990508353</c:v>
                </c:pt>
                <c:pt idx="382">
                  <c:v>155.78341147508596</c:v>
                </c:pt>
                <c:pt idx="383">
                  <c:v>210.95325350421592</c:v>
                </c:pt>
                <c:pt idx="384">
                  <c:v>243.21348450722789</c:v>
                </c:pt>
                <c:pt idx="385">
                  <c:v>244.07425127196228</c:v>
                </c:pt>
                <c:pt idx="386">
                  <c:v>213.3090277241979</c:v>
                </c:pt>
                <c:pt idx="387">
                  <c:v>159.01422929057941</c:v>
                </c:pt>
                <c:pt idx="388">
                  <c:v>95.478497265775417</c:v>
                </c:pt>
                <c:pt idx="389">
                  <c:v>39.422388876024328</c:v>
                </c:pt>
                <c:pt idx="390">
                  <c:v>5.5980654381453547</c:v>
                </c:pt>
                <c:pt idx="391">
                  <c:v>2.9069988901779737</c:v>
                </c:pt>
                <c:pt idx="392">
                  <c:v>32.057391227770083</c:v>
                </c:pt>
                <c:pt idx="393">
                  <c:v>85.377798560767502</c:v>
                </c:pt>
                <c:pt idx="394">
                  <c:v>148.83600793237727</c:v>
                </c:pt>
                <c:pt idx="395">
                  <c:v>205.73186358049776</c:v>
                </c:pt>
                <c:pt idx="396">
                  <c:v>241.09220977082805</c:v>
                </c:pt>
                <c:pt idx="397">
                  <c:v>245.61134287529524</c:v>
                </c:pt>
                <c:pt idx="398">
                  <c:v>218.0999726901324</c:v>
                </c:pt>
                <c:pt idx="399">
                  <c:v>165.79820529256332</c:v>
                </c:pt>
                <c:pt idx="400">
                  <c:v>102.4701804341105</c:v>
                </c:pt>
                <c:pt idx="401">
                  <c:v>44.781793508209446</c:v>
                </c:pt>
                <c:pt idx="402">
                  <c:v>7.9147689421093759</c:v>
                </c:pt>
                <c:pt idx="403">
                  <c:v>1.5713195595863425</c:v>
                </c:pt>
                <c:pt idx="404">
                  <c:v>27.42083682009212</c:v>
                </c:pt>
                <c:pt idx="405">
                  <c:v>78.660560782869453</c:v>
                </c:pt>
                <c:pt idx="406">
                  <c:v>141.80584730401551</c:v>
                </c:pt>
                <c:pt idx="407">
                  <c:v>200.23889183172258</c:v>
                </c:pt>
                <c:pt idx="408">
                  <c:v>238.58200005457962</c:v>
                </c:pt>
                <c:pt idx="409">
                  <c:v>246.74450149723842</c:v>
                </c:pt>
                <c:pt idx="410">
                  <c:v>222.57828881707599</c:v>
                </c:pt>
                <c:pt idx="411">
                  <c:v>172.4431304338917</c:v>
                </c:pt>
                <c:pt idx="412">
                  <c:v>109.53298442572999</c:v>
                </c:pt>
                <c:pt idx="413">
                  <c:v>50.403773938795155</c:v>
                </c:pt>
                <c:pt idx="414">
                  <c:v>10.616401730984464</c:v>
                </c:pt>
                <c:pt idx="415">
                  <c:v>0.64162201699099342</c:v>
                </c:pt>
                <c:pt idx="416">
                  <c:v>23.104475379677467</c:v>
                </c:pt>
                <c:pt idx="417">
                  <c:v>72.093462680749752</c:v>
                </c:pt>
                <c:pt idx="418">
                  <c:v>134.716261135557</c:v>
                </c:pt>
                <c:pt idx="419">
                  <c:v>194.49256821412774</c:v>
                </c:pt>
                <c:pt idx="420">
                  <c:v>235.69118618838434</c:v>
                </c:pt>
                <c:pt idx="421">
                  <c:v>247.46996643537892</c:v>
                </c:pt>
                <c:pt idx="422">
                  <c:v>226.72911356598442</c:v>
                </c:pt>
                <c:pt idx="423">
                  <c:v>178.92695168022874</c:v>
                </c:pt>
                <c:pt idx="424">
                  <c:v>116.64346935897692</c:v>
                </c:pt>
                <c:pt idx="425">
                  <c:v>56.269672060311663</c:v>
                </c:pt>
                <c:pt idx="426">
                  <c:v>13.693997684101376</c:v>
                </c:pt>
                <c:pt idx="427">
                  <c:v>0.12099172255773283</c:v>
                </c:pt>
                <c:pt idx="428">
                  <c:v>19.122631953849037</c:v>
                </c:pt>
                <c:pt idx="429">
                  <c:v>65.698298998066463</c:v>
                </c:pt>
                <c:pt idx="430">
                  <c:v>127.59077819276996</c:v>
                </c:pt>
                <c:pt idx="431">
                  <c:v>188.51196350267978</c:v>
                </c:pt>
                <c:pt idx="432">
                  <c:v>232.42936214299328</c:v>
                </c:pt>
                <c:pt idx="433">
                  <c:v>247.78533003231794</c:v>
                </c:pt>
                <c:pt idx="434">
                  <c:v>230.53867126914767</c:v>
                </c:pt>
                <c:pt idx="435">
                  <c:v>185.22815066536373</c:v>
                </c:pt>
                <c:pt idx="436">
                  <c:v>123.77803710969884</c:v>
                </c:pt>
                <c:pt idx="437">
                  <c:v>62.360020256503013</c:v>
                </c:pt>
                <c:pt idx="438">
                  <c:v>17.137342942344816</c:v>
                </c:pt>
                <c:pt idx="439">
                  <c:v>1.1156532886175796E-2</c:v>
                </c:pt>
                <c:pt idx="440">
                  <c:v>15.488521398740133</c:v>
                </c:pt>
                <c:pt idx="441">
                  <c:v>59.496293866199707</c:v>
                </c:pt>
                <c:pt idx="442">
                  <c:v>120.45304637487412</c:v>
                </c:pt>
                <c:pt idx="443">
                  <c:v>182.31692599939925</c:v>
                </c:pt>
                <c:pt idx="444">
                  <c:v>228.80735318974538</c:v>
                </c:pt>
                <c:pt idx="445">
                  <c:v>247.68954566614696</c:v>
                </c:pt>
                <c:pt idx="446">
                  <c:v>233.99431884857631</c:v>
                </c:pt>
                <c:pt idx="447">
                  <c:v>191.3258151059261</c:v>
                </c:pt>
                <c:pt idx="448">
                  <c:v>130.91300962823937</c:v>
                </c:pt>
                <c:pt idx="449">
                  <c:v>68.654606011045928</c:v>
                </c:pt>
                <c:pt idx="450">
                  <c:v>20.935009805688964</c:v>
                </c:pt>
                <c:pt idx="451">
                  <c:v>0.31248096663642855</c:v>
                </c:pt>
                <c:pt idx="452">
                  <c:v>12.214204522129052</c:v>
                </c:pt>
                <c:pt idx="453">
                  <c:v>53.508030366098396</c:v>
                </c:pt>
                <c:pt idx="454">
                  <c:v>113.32675423237083</c:v>
                </c:pt>
                <c:pt idx="455">
                  <c:v>175.92801566121955</c:v>
                </c:pt>
                <c:pt idx="456">
                  <c:v>224.83717997388305</c:v>
                </c:pt>
                <c:pt idx="457">
                  <c:v>247.18293122395565</c:v>
                </c:pt>
                <c:pt idx="458">
                  <c:v>237.08458777556081</c:v>
                </c:pt>
                <c:pt idx="459">
                  <c:v>197.19970820460708</c:v>
                </c:pt>
                <c:pt idx="460">
                  <c:v>138.02470752158627</c:v>
                </c:pt>
                <c:pt idx="461">
                  <c:v>75.132538988413799</c:v>
                </c:pt>
                <c:pt idx="462">
                  <c:v>25.074394659201957</c:v>
                </c:pt>
                <c:pt idx="463">
                  <c:v>1.0239649947720153</c:v>
                </c:pt>
                <c:pt idx="464">
                  <c:v>9.3105480562969944</c:v>
                </c:pt>
                <c:pt idx="465">
                  <c:v>47.753382217605818</c:v>
                </c:pt>
                <c:pt idx="466">
                  <c:v>106.23555235002739</c:v>
                </c:pt>
                <c:pt idx="467">
                  <c:v>169.36643586605911</c:v>
                </c:pt>
                <c:pt idx="468">
                  <c:v>220.53201862070438</c:v>
                </c:pt>
                <c:pt idx="469">
                  <c:v>246.26716804683599</c:v>
                </c:pt>
                <c:pt idx="470">
                  <c:v>239.79922213219379</c:v>
                </c:pt>
                <c:pt idx="471">
                  <c:v>202.83033581157534</c:v>
                </c:pt>
                <c:pt idx="472">
                  <c:v>145.08952864004485</c:v>
                </c:pt>
                <c:pt idx="473">
                  <c:v>81.772320364255762</c:v>
                </c:pt>
                <c:pt idx="474">
                  <c:v>29.54175980165148</c:v>
                </c:pt>
                <c:pt idx="475">
                  <c:v>2.1432473594368702</c:v>
                </c:pt>
                <c:pt idx="476">
                  <c:v>6.7871885937373406</c:v>
                </c:pt>
                <c:pt idx="477">
                  <c:v>42.25144782296222</c:v>
                </c:pt>
                <c:pt idx="478">
                  <c:v>99.202974855808506</c:v>
                </c:pt>
                <c:pt idx="479">
                  <c:v>162.65396304352791</c:v>
                </c:pt>
                <c:pt idx="480">
                  <c:v>215.90615700691569</c:v>
                </c:pt>
                <c:pt idx="481">
                  <c:v>244.94529534988033</c:v>
                </c:pt>
                <c:pt idx="482">
                  <c:v>242.12921264848706</c:v>
                </c:pt>
                <c:pt idx="483">
                  <c:v>208.19901112130748</c:v>
                </c:pt>
                <c:pt idx="484">
                  <c:v>152.08402640757146</c:v>
                </c:pt>
                <c:pt idx="485">
                  <c:v>88.551914175263988</c:v>
                </c:pt>
                <c:pt idx="486">
                  <c:v>34.322279037891491</c:v>
                </c:pt>
                <c:pt idx="487">
                  <c:v>3.6666134104417836</c:v>
                </c:pt>
                <c:pt idx="488">
                  <c:v>4.6525006054439331</c:v>
                </c:pt>
                <c:pt idx="489">
                  <c:v>37.020486883440924</c:v>
                </c:pt>
                <c:pt idx="490">
                  <c:v>92.252361316323118</c:v>
                </c:pt>
                <c:pt idx="491">
                  <c:v>155.81287440374024</c:v>
                </c:pt>
                <c:pt idx="492">
                  <c:v>210.97494734233834</c:v>
                </c:pt>
                <c:pt idx="493">
                  <c:v>243.22170013570556</c:v>
                </c:pt>
                <c:pt idx="494">
                  <c:v>244.06682660213059</c:v>
                </c:pt>
              </c:numCache>
            </c:numRef>
          </c:val>
          <c:smooth val="0"/>
        </c:ser>
        <c:ser>
          <c:idx val="3"/>
          <c:order val="3"/>
          <c:tx>
            <c:strRef>
              <c:f>Calculations!$G$10</c:f>
              <c:strCache>
                <c:ptCount val="1"/>
                <c:pt idx="0">
                  <c:v>D4</c:v>
                </c:pt>
              </c:strCache>
            </c:strRef>
          </c:tx>
          <c:spPr>
            <a:ln w="12700">
              <a:solidFill>
                <a:srgbClr val="00FFFF"/>
              </a:solidFill>
              <a:prstDash val="solid"/>
            </a:ln>
          </c:spPr>
          <c:marker>
            <c:symbol val="none"/>
          </c:marker>
          <c:val>
            <c:numRef>
              <c:f>Calculations!$G$11:$G$505</c:f>
              <c:numCache>
                <c:formatCode>General</c:formatCode>
                <c:ptCount val="495"/>
                <c:pt idx="0">
                  <c:v>179.54377091477582</c:v>
                </c:pt>
                <c:pt idx="1">
                  <c:v>161.0850577160883</c:v>
                </c:pt>
                <c:pt idx="2">
                  <c:v>142.67717524190653</c:v>
                </c:pt>
                <c:pt idx="3">
                  <c:v>124.55030781895141</c:v>
                </c:pt>
                <c:pt idx="4">
                  <c:v>106.93112577604339</c:v>
                </c:pt>
                <c:pt idx="5">
                  <c:v>90.039951008522877</c:v>
                </c:pt>
                <c:pt idx="6">
                  <c:v>74.088001927678633</c:v>
                </c:pt>
                <c:pt idx="7">
                  <c:v>59.2747522461556</c:v>
                </c:pt>
                <c:pt idx="8">
                  <c:v>45.785436626836514</c:v>
                </c:pt>
                <c:pt idx="9">
                  <c:v>33.788734386210479</c:v>
                </c:pt>
                <c:pt idx="10">
                  <c:v>23.434660216733278</c:v>
                </c:pt>
                <c:pt idx="11">
                  <c:v>14.852688303980699</c:v>
                </c:pt>
                <c:pt idx="12">
                  <c:v>8.1501332958730472</c:v>
                </c:pt>
                <c:pt idx="13">
                  <c:v>3.4108083694018205</c:v>
                </c:pt>
                <c:pt idx="14">
                  <c:v>0.69397717527985492</c:v>
                </c:pt>
                <c:pt idx="15">
                  <c:v>3.3612766089902379E-2</c:v>
                </c:pt>
                <c:pt idx="16">
                  <c:v>1.437972774785294</c:v>
                </c:pt>
                <c:pt idx="17">
                  <c:v>4.8894961557906811</c:v>
                </c:pt>
                <c:pt idx="18">
                  <c:v>10.345022779920441</c:v>
                </c:pt>
                <c:pt idx="19">
                  <c:v>17.736333137155327</c:v>
                </c:pt>
                <c:pt idx="20">
                  <c:v>26.971001398476091</c:v>
                </c:pt>
                <c:pt idx="21">
                  <c:v>37.933551169506288</c:v>
                </c:pt>
                <c:pt idx="22">
                  <c:v>50.486899483656799</c:v>
                </c:pt>
                <c:pt idx="23">
                  <c:v>64.474070978126491</c:v>
                </c:pt>
                <c:pt idx="24">
                  <c:v>79.720160817571127</c:v>
                </c:pt>
                <c:pt idx="25">
                  <c:v>96.034521819744739</c:v>
                </c:pt>
                <c:pt idx="26">
                  <c:v>113.21314843384948</c:v>
                </c:pt>
                <c:pt idx="27">
                  <c:v>131.04122776075371</c:v>
                </c:pt>
                <c:pt idx="28">
                  <c:v>149.295825715435</c:v>
                </c:pt>
                <c:pt idx="29">
                  <c:v>167.74867474209697</c:v>
                </c:pt>
                <c:pt idx="30">
                  <c:v>186.16902822253238</c:v>
                </c:pt>
                <c:pt idx="31">
                  <c:v>204.326545884317</c:v>
                </c:pt>
                <c:pt idx="32">
                  <c:v>221.99417412778988</c:v>
                </c:pt>
                <c:pt idx="33">
                  <c:v>238.9509852543045</c:v>
                </c:pt>
                <c:pt idx="34">
                  <c:v>254.98494009216563</c:v>
                </c:pt>
                <c:pt idx="35">
                  <c:v>269.89553947455147</c:v>
                </c:pt>
                <c:pt idx="36">
                  <c:v>283.49633141358947</c:v>
                </c:pt>
                <c:pt idx="37">
                  <c:v>295.61724261922348</c:v>
                </c:pt>
                <c:pt idx="38">
                  <c:v>306.10670520801898</c:v>
                </c:pt>
                <c:pt idx="39">
                  <c:v>314.83355200813838</c:v>
                </c:pt>
                <c:pt idx="40">
                  <c:v>321.68865676033374</c:v>
                </c:pt>
                <c:pt idx="41">
                  <c:v>326.58629870480581</c:v>
                </c:pt>
                <c:pt idx="42">
                  <c:v>329.46523449022982</c:v>
                </c:pt>
                <c:pt idx="43">
                  <c:v>330.2894640010918</c:v>
                </c:pt>
                <c:pt idx="44">
                  <c:v>329.048680526922</c:v>
                </c:pt>
                <c:pt idx="45">
                  <c:v>325.7583996442138</c:v>
                </c:pt>
                <c:pt idx="46">
                  <c:v>320.45976519940211</c:v>
                </c:pt>
                <c:pt idx="47">
                  <c:v>313.21903481901876</c:v>
                </c:pt>
                <c:pt idx="48">
                  <c:v>304.12675138054647</c:v>
                </c:pt>
                <c:pt idx="49">
                  <c:v>293.29661080444623</c:v>
                </c:pt>
                <c:pt idx="50">
                  <c:v>280.86404032523541</c:v>
                </c:pt>
                <c:pt idx="51">
                  <c:v>266.98450501985519</c:v>
                </c:pt>
                <c:pt idx="52">
                  <c:v>251.83156376961296</c:v>
                </c:pt>
                <c:pt idx="53">
                  <c:v>235.59469896524115</c:v>
                </c:pt>
                <c:pt idx="54">
                  <c:v>218.4769470938694</c:v>
                </c:pt>
                <c:pt idx="55">
                  <c:v>200.69235983661883</c:v>
                </c:pt>
                <c:pt idx="56">
                  <c:v>182.46332742493377</c:v>
                </c:pt>
                <c:pt idx="57">
                  <c:v>164.0177977261653</c:v>
                </c:pt>
                <c:pt idx="58">
                  <c:v>145.58642583280874</c:v>
                </c:pt>
                <c:pt idx="59">
                  <c:v>127.39968979880445</c:v>
                </c:pt>
                <c:pt idx="60">
                  <c:v>109.68500858964765</c:v>
                </c:pt>
                <c:pt idx="61">
                  <c:v>92.663898285361512</c:v>
                </c:pt>
                <c:pt idx="62">
                  <c:v>76.549202097049644</c:v>
                </c:pt>
                <c:pt idx="63">
                  <c:v>61.542428834735389</c:v>
                </c:pt>
                <c:pt idx="64">
                  <c:v>47.831233108039498</c:v>
                </c:pt>
                <c:pt idx="65">
                  <c:v>35.58706876893612</c:v>
                </c:pt>
                <c:pt idx="66">
                  <c:v>24.963044939488015</c:v>
                </c:pt>
                <c:pt idx="67">
                  <c:v>16.092011434206768</c:v>
                </c:pt>
                <c:pt idx="68">
                  <c:v>9.0848975181827427</c:v>
                </c:pt>
                <c:pt idx="69">
                  <c:v>4.0293247742503411</c:v>
                </c:pt>
                <c:pt idx="70">
                  <c:v>0.98851142481396437</c:v>
                </c:pt>
                <c:pt idx="71">
                  <c:v>4.8180941985265235E-4</c:v>
                </c:pt>
                <c:pt idx="72">
                  <c:v>1.0775909032867901</c:v>
                </c:pt>
                <c:pt idx="73">
                  <c:v>4.2063698225318831</c:v>
                </c:pt>
                <c:pt idx="74">
                  <c:v>9.3476942479948661</c:v>
                </c:pt>
                <c:pt idx="75">
                  <c:v>16.437273661578757</c:v>
                </c:pt>
                <c:pt idx="76">
                  <c:v>25.386455277373386</c:v>
                </c:pt>
                <c:pt idx="77">
                  <c:v>36.083332614672713</c:v>
                </c:pt>
                <c:pt idx="78">
                  <c:v>48.394144850559996</c:v>
                </c:pt>
                <c:pt idx="79">
                  <c:v>62.164949453628807</c:v>
                </c:pt>
                <c:pt idx="80">
                  <c:v>77.223547183124836</c:v>
                </c:pt>
                <c:pt idx="81">
                  <c:v>93.381635382042163</c:v>
                </c:pt>
                <c:pt idx="82">
                  <c:v>110.43716263798368</c:v>
                </c:pt>
                <c:pt idx="83">
                  <c:v>128.17685536753811</c:v>
                </c:pt>
                <c:pt idx="84">
                  <c:v>146.37888473010347</c:v>
                </c:pt>
                <c:pt idx="85">
                  <c:v>164.81564052229808</c:v>
                </c:pt>
                <c:pt idx="86">
                  <c:v>183.25657736635267</c:v>
                </c:pt>
                <c:pt idx="87">
                  <c:v>201.47109760186268</c:v>
                </c:pt>
                <c:pt idx="88">
                  <c:v>219.23143483131668</c:v>
                </c:pt>
                <c:pt idx="89">
                  <c:v>236.31550206164417</c:v>
                </c:pt>
                <c:pt idx="90">
                  <c:v>252.50966882673464</c:v>
                </c:pt>
                <c:pt idx="91">
                  <c:v>267.61143256395673</c:v>
                </c:pt>
                <c:pt idx="92">
                  <c:v>281.4319508400207</c:v>
                </c:pt>
                <c:pt idx="93">
                  <c:v>293.79840276155244</c:v>
                </c:pt>
                <c:pt idx="94">
                  <c:v>304.55615004174888</c:v>
                </c:pt>
                <c:pt idx="95">
                  <c:v>313.57067069970299</c:v>
                </c:pt>
                <c:pt idx="96">
                  <c:v>320.72924121214891</c:v>
                </c:pt>
                <c:pt idx="97">
                  <c:v>325.94234608288514</c:v>
                </c:pt>
                <c:pt idx="98">
                  <c:v>329.14479720369354</c:v>
                </c:pt>
                <c:pt idx="99">
                  <c:v>330.29654900952153</c:v>
                </c:pt>
                <c:pt idx="100">
                  <c:v>329.38319923469044</c:v>
                </c:pt>
                <c:pt idx="101">
                  <c:v>326.41616900834288</c:v>
                </c:pt>
                <c:pt idx="102">
                  <c:v>321.43256003709689</c:v>
                </c:pt>
                <c:pt idx="103">
                  <c:v>314.49469066078802</c:v>
                </c:pt>
                <c:pt idx="104">
                  <c:v>305.68931658276836</c:v>
                </c:pt>
                <c:pt idx="105">
                  <c:v>295.12654601926056</c:v>
                </c:pt>
                <c:pt idx="106">
                  <c:v>282.9384628334617</c:v>
                </c:pt>
                <c:pt idx="107">
                  <c:v>269.2774748716339</c:v>
                </c:pt>
                <c:pt idx="108">
                  <c:v>254.31440815468221</c:v>
                </c:pt>
                <c:pt idx="109">
                  <c:v>238.23637075670064</c:v>
                </c:pt>
                <c:pt idx="110">
                  <c:v>221.24441308197385</c:v>
                </c:pt>
                <c:pt idx="111">
                  <c:v>203.55101379786191</c:v>
                </c:pt>
                <c:pt idx="112">
                  <c:v>185.37742286113274</c:v>
                </c:pt>
                <c:pt idx="113">
                  <c:v>166.95089486229895</c:v>
                </c:pt>
                <c:pt idx="114">
                  <c:v>148.5018472840429</c:v>
                </c:pt>
                <c:pt idx="115">
                  <c:v>130.26097920874963</c:v>
                </c:pt>
                <c:pt idx="116">
                  <c:v>112.45638650472981</c:v>
                </c:pt>
                <c:pt idx="117">
                  <c:v>95.310709564752969</c:v>
                </c:pt>
                <c:pt idx="118">
                  <c:v>79.038349263452119</c:v>
                </c:pt>
                <c:pt idx="119">
                  <c:v>63.842785947106435</c:v>
                </c:pt>
                <c:pt idx="120">
                  <c:v>49.914034980928193</c:v>
                </c:pt>
                <c:pt idx="121">
                  <c:v>37.426270671370517</c:v>
                </c:pt>
                <c:pt idx="122">
                  <c:v>26.535648275501984</c:v>
                </c:pt>
                <c:pt idx="123">
                  <c:v>17.378351332481884</c:v>
                </c:pt>
                <c:pt idx="124">
                  <c:v>10.068888734594196</c:v>
                </c:pt>
                <c:pt idx="125">
                  <c:v>4.6986628323887487</c:v>
                </c:pt>
                <c:pt idx="126">
                  <c:v>1.3348264792897453</c:v>
                </c:pt>
                <c:pt idx="127">
                  <c:v>1.9443307940434806E-2</c:v>
                </c:pt>
                <c:pt idx="128">
                  <c:v>0.76896173874462193</c:v>
                </c:pt>
                <c:pt idx="129">
                  <c:v>3.5740092979480949</c:v>
                </c:pt>
                <c:pt idx="130">
                  <c:v>8.3995098172442795</c:v>
                </c:pt>
                <c:pt idx="131">
                  <c:v>15.185122049361127</c:v>
                </c:pt>
                <c:pt idx="132">
                  <c:v>23.845994214892301</c:v>
                </c:pt>
                <c:pt idx="133">
                  <c:v>34.273825045017787</c:v>
                </c:pt>
                <c:pt idx="134">
                  <c:v>46.338218052138032</c:v>
                </c:pt>
                <c:pt idx="135">
                  <c:v>59.888312093721296</c:v>
                </c:pt>
                <c:pt idx="136">
                  <c:v>74.754667839723012</c:v>
                </c:pt>
                <c:pt idx="137">
                  <c:v>90.751386553936825</c:v>
                </c:pt>
                <c:pt idx="138">
                  <c:v>107.67843469463746</c:v>
                </c:pt>
                <c:pt idx="139">
                  <c:v>125.32414526617224</c:v>
                </c:pt>
                <c:pt idx="140">
                  <c:v>143.46786464294814</c:v>
                </c:pt>
                <c:pt idx="141">
                  <c:v>161.8827117681781</c:v>
                </c:pt>
                <c:pt idx="142">
                  <c:v>180.33841522454168</c:v>
                </c:pt>
                <c:pt idx="143">
                  <c:v>198.60419270015711</c:v>
                </c:pt>
                <c:pt idx="144">
                  <c:v>216.45163684311061</c:v>
                </c:pt>
                <c:pt idx="145">
                  <c:v>233.6575714179229</c:v>
                </c:pt>
                <c:pt idx="146">
                  <c:v>250.00684204867605</c:v>
                </c:pt>
                <c:pt idx="147">
                  <c:v>265.29500665150755</c:v>
                </c:pt>
                <c:pt idx="148">
                  <c:v>279.33089191352673</c:v>
                </c:pt>
                <c:pt idx="149">
                  <c:v>291.93898385024772</c:v>
                </c:pt>
                <c:pt idx="150">
                  <c:v>302.96162254843858</c:v>
                </c:pt>
                <c:pt idx="151">
                  <c:v>312.26097364985617</c:v>
                </c:pt>
                <c:pt idx="152">
                  <c:v>319.72075192314884</c:v>
                </c:pt>
                <c:pt idx="153">
                  <c:v>325.24767537122932</c:v>
                </c:pt>
                <c:pt idx="154">
                  <c:v>328.7726316910115</c:v>
                </c:pt>
                <c:pt idx="155">
                  <c:v>330.25154249931757</c:v>
                </c:pt>
                <c:pt idx="156">
                  <c:v>329.66591451810928</c:v>
                </c:pt>
                <c:pt idx="157">
                  <c:v>327.02307082665743</c:v>
                </c:pt>
                <c:pt idx="158">
                  <c:v>322.35605928891897</c:v>
                </c:pt>
                <c:pt idx="159">
                  <c:v>315.72323930120774</c:v>
                </c:pt>
                <c:pt idx="160">
                  <c:v>307.20755202773853</c:v>
                </c:pt>
                <c:pt idx="161">
                  <c:v>296.91548324949974</c:v>
                </c:pt>
                <c:pt idx="162">
                  <c:v>284.97573179568116</c:v>
                </c:pt>
                <c:pt idx="163">
                  <c:v>271.53760020846556</c:v>
                </c:pt>
                <c:pt idx="164">
                  <c:v>256.76912776538165</c:v>
                </c:pt>
                <c:pt idx="165">
                  <c:v>240.85498920513302</c:v>
                </c:pt>
                <c:pt idx="166">
                  <c:v>223.99418543262931</c:v>
                </c:pt>
                <c:pt idx="167">
                  <c:v>206.39755508016771</c:v>
                </c:pt>
                <c:pt idx="168">
                  <c:v>188.28513804184894</c:v>
                </c:pt>
                <c:pt idx="169">
                  <c:v>169.88342394933477</c:v>
                </c:pt>
                <c:pt idx="170">
                  <c:v>151.42251999582547</c:v>
                </c:pt>
                <c:pt idx="171">
                  <c:v>133.13327352365746</c:v>
                </c:pt>
                <c:pt idx="172">
                  <c:v>115.24438535658382</c:v>
                </c:pt>
                <c:pt idx="173">
                  <c:v>97.979549973550064</c:v>
                </c:pt>
                <c:pt idx="174">
                  <c:v>81.554658285102434</c:v>
                </c:pt>
                <c:pt idx="175">
                  <c:v>66.175097990780941</c:v>
                </c:pt>
                <c:pt idx="176">
                  <c:v>52.033185275598029</c:v>
                </c:pt>
                <c:pt idx="177">
                  <c:v>39.305759961378101</c:v>
                </c:pt>
                <c:pt idx="178">
                  <c:v>28.151974184764299</c:v>
                </c:pt>
                <c:pt idx="179">
                  <c:v>18.711302253731986</c:v>
                </c:pt>
                <c:pt idx="180">
                  <c:v>11.101796568674303</c:v>
                </c:pt>
                <c:pt idx="181">
                  <c:v>5.4186114171775444</c:v>
                </c:pt>
                <c:pt idx="182">
                  <c:v>1.7328131019279169</c:v>
                </c:pt>
                <c:pt idx="183">
                  <c:v>9.049128070171264E-2</c:v>
                </c:pt>
                <c:pt idx="184">
                  <c:v>0.51218263082776616</c:v>
                </c:pt>
                <c:pt idx="185">
                  <c:v>2.9926140450027958</c:v>
                </c:pt>
                <c:pt idx="186">
                  <c:v>7.5007685697098054</c:v>
                </c:pt>
                <c:pt idx="187">
                  <c:v>13.980273261701058</c:v>
                </c:pt>
                <c:pt idx="188">
                  <c:v>22.350104112534012</c:v>
                </c:pt>
                <c:pt idx="189">
                  <c:v>32.505599226312683</c:v>
                </c:pt>
                <c:pt idx="190">
                  <c:v>44.319767581198278</c:v>
                </c:pt>
                <c:pt idx="191">
                  <c:v>57.644877009065141</c:v>
                </c:pt>
                <c:pt idx="192">
                  <c:v>72.314301536150793</c:v>
                </c:pt>
                <c:pt idx="193">
                  <c:v>88.144604984347836</c:v>
                </c:pt>
                <c:pt idx="194">
                  <c:v>104.93783477838548</c:v>
                </c:pt>
                <c:pt idx="195">
                  <c:v>122.48399727564947</c:v>
                </c:pt>
                <c:pt idx="196">
                  <c:v>140.56368366544839</c:v>
                </c:pt>
                <c:pt idx="197">
                  <c:v>158.95081360178025</c:v>
                </c:pt>
                <c:pt idx="198">
                  <c:v>177.41546226137061</c:v>
                </c:pt>
                <c:pt idx="199">
                  <c:v>195.72673547560416</c:v>
                </c:pt>
                <c:pt idx="200">
                  <c:v>213.65565698378771</c:v>
                </c:pt>
                <c:pt idx="201">
                  <c:v>230.97803170362539</c:v>
                </c:pt>
                <c:pt idx="202">
                  <c:v>247.47724921468006</c:v>
                </c:pt>
                <c:pt idx="203">
                  <c:v>262.94699239821034</c:v>
                </c:pt>
                <c:pt idx="204">
                  <c:v>277.19381736276125</c:v>
                </c:pt>
                <c:pt idx="205">
                  <c:v>290.03957239441581</c:v>
                </c:pt>
                <c:pt idx="206">
                  <c:v>301.32362568354944</c:v>
                </c:pt>
                <c:pt idx="207">
                  <c:v>310.90487397112645</c:v>
                </c:pt>
                <c:pt idx="208">
                  <c:v>318.66350699709585</c:v>
                </c:pt>
                <c:pt idx="209">
                  <c:v>324.50250568705587</c:v>
                </c:pt>
                <c:pt idx="210">
                  <c:v>328.34885534286991</c:v>
                </c:pt>
                <c:pt idx="211">
                  <c:v>330.15445866670427</c:v>
                </c:pt>
                <c:pt idx="212">
                  <c:v>329.89673720142201</c:v>
                </c:pt>
                <c:pt idx="213">
                  <c:v>327.578913666532</c:v>
                </c:pt>
                <c:pt idx="214">
                  <c:v>323.22997165917468</c:v>
                </c:pt>
                <c:pt idx="215">
                  <c:v>316.9042932240701</c:v>
                </c:pt>
                <c:pt idx="216">
                  <c:v>308.6809788244941</c:v>
                </c:pt>
                <c:pt idx="217">
                  <c:v>298.66285821781412</c:v>
                </c:pt>
                <c:pt idx="218">
                  <c:v>286.97520460425329</c:v>
                </c:pt>
                <c:pt idx="219">
                  <c:v>273.76416812800937</c:v>
                </c:pt>
                <c:pt idx="220">
                  <c:v>259.19494831927409</c:v>
                </c:pt>
                <c:pt idx="221">
                  <c:v>243.44972833014279</c:v>
                </c:pt>
                <c:pt idx="222">
                  <c:v>226.72539679608599</c:v>
                </c:pt>
                <c:pt idx="223">
                  <c:v>209.2310858103491</c:v>
                </c:pt>
                <c:pt idx="224">
                  <c:v>191.18555579805505</c:v>
                </c:pt>
                <c:pt idx="225">
                  <c:v>172.81445999129431</c:v>
                </c:pt>
                <c:pt idx="226">
                  <c:v>154.3475227119867</c:v>
                </c:pt>
                <c:pt idx="227">
                  <c:v>136.01566674716253</c:v>
                </c:pt>
                <c:pt idx="228">
                  <c:v>118.04812573782922</c:v>
                </c:pt>
                <c:pt idx="229">
                  <c:v>100.66957769004608</c:v>
                </c:pt>
                <c:pt idx="230">
                  <c:v>84.097335452662136</c:v>
                </c:pt>
                <c:pt idx="231">
                  <c:v>68.53862929385339</c:v>
                </c:pt>
                <c:pt idx="232">
                  <c:v>54.188015556905626</c:v>
                </c:pt>
                <c:pt idx="233">
                  <c:v>41.224943799132291</c:v>
                </c:pt>
                <c:pt idx="234">
                  <c:v>29.811512836026253</c:v>
                </c:pt>
                <c:pt idx="235">
                  <c:v>20.090443750552993</c:v>
                </c:pt>
                <c:pt idx="236">
                  <c:v>12.183295214416518</c:v>
                </c:pt>
                <c:pt idx="237">
                  <c:v>6.1889434381004946</c:v>
                </c:pt>
                <c:pt idx="238">
                  <c:v>2.1823457573922269</c:v>
                </c:pt>
                <c:pt idx="239">
                  <c:v>0.21360331732438453</c:v>
                </c:pt>
                <c:pt idx="240">
                  <c:v>0.30733457434814682</c:v>
                </c:pt>
                <c:pt idx="241">
                  <c:v>2.4623674508863758</c:v>
                </c:pt>
                <c:pt idx="242">
                  <c:v>6.651753991766185</c:v>
                </c:pt>
                <c:pt idx="243">
                  <c:v>12.823107339257064</c:v>
                </c:pt>
                <c:pt idx="244">
                  <c:v>20.899256812959834</c:v>
                </c:pt>
                <c:pt idx="245">
                  <c:v>30.779212902988746</c:v>
                </c:pt>
                <c:pt idx="246">
                  <c:v>42.339430109539705</c:v>
                </c:pt>
                <c:pt idx="247">
                  <c:v>55.435351837459436</c:v>
                </c:pt>
                <c:pt idx="248">
                  <c:v>69.903218027438569</c:v>
                </c:pt>
                <c:pt idx="249">
                  <c:v>85.562112920009838</c:v>
                </c:pt>
                <c:pt idx="250">
                  <c:v>102.21622734575197</c:v>
                </c:pt>
                <c:pt idx="251">
                  <c:v>119.65730725254464</c:v>
                </c:pt>
                <c:pt idx="252">
                  <c:v>137.66725785185102</c:v>
                </c:pt>
                <c:pt idx="253">
                  <c:v>156.02087082007444</c:v>
                </c:pt>
                <c:pt idx="254">
                  <c:v>174.48864045225829</c:v>
                </c:pt>
                <c:pt idx="255">
                  <c:v>192.83963355308242</c:v>
                </c:pt>
                <c:pt idx="256">
                  <c:v>210.84437717814527</c:v>
                </c:pt>
                <c:pt idx="257">
                  <c:v>228.27772811529798</c:v>
                </c:pt>
                <c:pt idx="258">
                  <c:v>244.9216882241447</c:v>
                </c:pt>
                <c:pt idx="259">
                  <c:v>260.56813042885449</c:v>
                </c:pt>
                <c:pt idx="260">
                  <c:v>275.02140127664632</c:v>
                </c:pt>
                <c:pt idx="261">
                  <c:v>288.10076751785238</c:v>
                </c:pt>
                <c:pt idx="262">
                  <c:v>299.6426761139129</c:v>
                </c:pt>
                <c:pt idx="263">
                  <c:v>309.50279941263653</c:v>
                </c:pt>
                <c:pt idx="264">
                  <c:v>317.55783991654971</c:v>
                </c:pt>
                <c:pt idx="265">
                  <c:v>323.70707207627225</c:v>
                </c:pt>
                <c:pt idx="266">
                  <c:v>327.87360182935572</c:v>
                </c:pt>
                <c:pt idx="267">
                  <c:v>330.00532813444863</c:v>
                </c:pt>
                <c:pt idx="268">
                  <c:v>330.07559447714834</c:v>
                </c:pt>
                <c:pt idx="269">
                  <c:v>328.08352220067258</c:v>
                </c:pt>
                <c:pt idx="270">
                  <c:v>324.05402149316404</c:v>
                </c:pt>
                <c:pt idx="271">
                  <c:v>318.0374798942363</c:v>
                </c:pt>
                <c:pt idx="272">
                  <c:v>310.10913221588379</c:v>
                </c:pt>
                <c:pt idx="273">
                  <c:v>300.36811975667172</c:v>
                </c:pt>
                <c:pt idx="274">
                  <c:v>288.93625057342877</c:v>
                </c:pt>
                <c:pt idx="275">
                  <c:v>275.95647631280929</c:v>
                </c:pt>
                <c:pt idx="276">
                  <c:v>261.5911046494391</c:v>
                </c:pt>
                <c:pt idx="277">
                  <c:v>246.01976968349692</c:v>
                </c:pt>
                <c:pt idx="278">
                  <c:v>229.43718567721521</c:v>
                </c:pt>
                <c:pt idx="279">
                  <c:v>212.05071221908483</c:v>
                </c:pt>
                <c:pt idx="280">
                  <c:v>194.07776126252313</c:v>
                </c:pt>
                <c:pt idx="281">
                  <c:v>175.74307846314395</c:v>
                </c:pt>
                <c:pt idx="282">
                  <c:v>157.27593281056264</c:v>
                </c:pt>
                <c:pt idx="283">
                  <c:v>138.90724969744488</c:v>
                </c:pt>
                <c:pt idx="284">
                  <c:v>120.86672327579825</c:v>
                </c:pt>
                <c:pt idx="285">
                  <c:v>103.37994420950474</c:v>
                </c:pt>
                <c:pt idx="286">
                  <c:v>86.665578739592192</c:v>
                </c:pt>
                <c:pt idx="287">
                  <c:v>70.932634337052221</c:v>
                </c:pt>
                <c:pt idx="288">
                  <c:v>56.377846135312907</c:v>
                </c:pt>
                <c:pt idx="289">
                  <c:v>43.183216824113984</c:v>
                </c:pt>
                <c:pt idx="290">
                  <c:v>31.513740767617094</c:v>
                </c:pt>
                <c:pt idx="291">
                  <c:v>21.515340805832381</c:v>
                </c:pt>
                <c:pt idx="292">
                  <c:v>13.313043539007396</c:v>
                </c:pt>
                <c:pt idx="293">
                  <c:v>7.0094159123937629</c:v>
                </c:pt>
                <c:pt idx="294">
                  <c:v>2.6832826513864632</c:v>
                </c:pt>
                <c:pt idx="295">
                  <c:v>0.38874058506868892</c:v>
                </c:pt>
                <c:pt idx="296">
                  <c:v>0.15448218371290068</c:v>
                </c:pt>
                <c:pt idx="297">
                  <c:v>1.983436769171675</c:v>
                </c:pt>
                <c:pt idx="298">
                  <c:v>5.852733884702161</c:v>
                </c:pt>
                <c:pt idx="299">
                  <c:v>11.71398928226975</c:v>
                </c:pt>
                <c:pt idx="300">
                  <c:v>19.493909951159083</c:v>
                </c:pt>
                <c:pt idx="301">
                  <c:v>29.095210622213244</c:v>
                </c:pt>
                <c:pt idx="302">
                  <c:v>40.397830287126467</c:v>
                </c:pt>
                <c:pt idx="303">
                  <c:v>53.260433520634265</c:v>
                </c:pt>
                <c:pt idx="304">
                  <c:v>67.522177832060351</c:v>
                </c:pt>
                <c:pt idx="305">
                  <c:v>83.004724946115303</c:v>
                </c:pt>
                <c:pt idx="306">
                  <c:v>99.514470862536214</c:v>
                </c:pt>
                <c:pt idx="307">
                  <c:v>116.8449668084437</c:v>
                </c:pt>
                <c:pt idx="308">
                  <c:v>134.77950081022311</c:v>
                </c:pt>
                <c:pt idx="309">
                  <c:v>153.09380760324868</c:v>
                </c:pt>
                <c:pt idx="310">
                  <c:v>171.55887299295566</c:v>
                </c:pt>
                <c:pt idx="311">
                  <c:v>189.94379759966003</c:v>
                </c:pt>
                <c:pt idx="312">
                  <c:v>208.01868417698455</c:v>
                </c:pt>
                <c:pt idx="313">
                  <c:v>225.55751239895369</c:v>
                </c:pt>
                <c:pt idx="314">
                  <c:v>242.34096516750208</c:v>
                </c:pt>
                <c:pt idx="315">
                  <c:v>258.15917109840404</c:v>
                </c:pt>
                <c:pt idx="316">
                  <c:v>272.81432889173738</c:v>
                </c:pt>
                <c:pt idx="317">
                  <c:v>286.12318077006216</c:v>
                </c:pt>
                <c:pt idx="318">
                  <c:v>297.91930405476012</c:v>
                </c:pt>
                <c:pt idx="319">
                  <c:v>308.05519222518444</c:v>
                </c:pt>
                <c:pt idx="320">
                  <c:v>316.40409943767548</c:v>
                </c:pt>
                <c:pt idx="321">
                  <c:v>322.86162543933631</c:v>
                </c:pt>
                <c:pt idx="322">
                  <c:v>327.34702105779314</c:v>
                </c:pt>
                <c:pt idx="323">
                  <c:v>329.80419794220063</c:v>
                </c:pt>
                <c:pt idx="324">
                  <c:v>330.20242992904963</c:v>
                </c:pt>
                <c:pt idx="325">
                  <c:v>328.5367372624172</c:v>
                </c:pt>
                <c:pt idx="326">
                  <c:v>324.82794886412751</c:v>
                </c:pt>
                <c:pt idx="327">
                  <c:v>319.12244187514705</c:v>
                </c:pt>
                <c:pt idx="328">
                  <c:v>311.49156172516905</c:v>
                </c:pt>
                <c:pt idx="329">
                  <c:v>302.03072998221262</c:v>
                </c:pt>
                <c:pt idx="330">
                  <c:v>290.85825113828332</c:v>
                </c:pt>
                <c:pt idx="331">
                  <c:v>278.11383325182101</c:v>
                </c:pt>
                <c:pt idx="332">
                  <c:v>263.95684094582185</c:v>
                </c:pt>
                <c:pt idx="333">
                  <c:v>248.56430260727808</c:v>
                </c:pt>
                <c:pt idx="334">
                  <c:v>232.12869670724427</c:v>
                </c:pt>
                <c:pt idx="335">
                  <c:v>214.85554492284291</c:v>
                </c:pt>
                <c:pt idx="336">
                  <c:v>196.96084215839574</c:v>
                </c:pt>
                <c:pt idx="337">
                  <c:v>178.6683556024179</c:v>
                </c:pt>
                <c:pt idx="338">
                  <c:v>160.20682659481213</c:v>
                </c:pt>
                <c:pt idx="339">
                  <c:v>141.80711029400373</c:v>
                </c:pt>
                <c:pt idx="340">
                  <c:v>123.6992889114853</c:v>
                </c:pt>
                <c:pt idx="341">
                  <c:v>106.1097946118016</c:v>
                </c:pt>
                <c:pt idx="342">
                  <c:v>89.258578055134805</c:v>
                </c:pt>
                <c:pt idx="343">
                  <c:v>73.35635798889777</c:v>
                </c:pt>
                <c:pt idx="344">
                  <c:v>58.601986281275231</c:v>
                </c:pt>
                <c:pt idx="345">
                  <c:v>45.179961346058406</c:v>
                </c:pt>
                <c:pt idx="346">
                  <c:v>33.258121052554571</c:v>
                </c:pt>
                <c:pt idx="347">
                  <c:v>22.985543969962606</c:v>
                </c:pt>
                <c:pt idx="348">
                  <c:v>14.490685190429076</c:v>
                </c:pt>
                <c:pt idx="349">
                  <c:v>7.8797700416908754</c:v>
                </c:pt>
                <c:pt idx="350">
                  <c:v>3.2354657753799358</c:v>
                </c:pt>
                <c:pt idx="351">
                  <c:v>0.6158478410834789</c:v>
                </c:pt>
                <c:pt idx="352">
                  <c:v>5.3673672543112616E-2</c:v>
                </c:pt>
                <c:pt idx="353">
                  <c:v>1.5559730670573799</c:v>
                </c:pt>
                <c:pt idx="354">
                  <c:v>5.103960280249936</c:v>
                </c:pt>
                <c:pt idx="355">
                  <c:v>10.653268935433516</c:v>
                </c:pt>
                <c:pt idx="356">
                  <c:v>18.134506810098173</c:v>
                </c:pt>
                <c:pt idx="357">
                  <c:v>27.454123562122192</c:v>
                </c:pt>
                <c:pt idx="358">
                  <c:v>38.495580545065621</c:v>
                </c:pt>
                <c:pt idx="359">
                  <c:v>51.120808084417206</c:v>
                </c:pt>
                <c:pt idx="360">
                  <c:v>65.171931992048343</c:v>
                </c:pt>
                <c:pt idx="361">
                  <c:v>80.473247729374364</c:v>
                </c:pt>
                <c:pt idx="362">
                  <c:v>96.833417533032673</c:v>
                </c:pt>
                <c:pt idx="363">
                  <c:v>114.04786302869634</c:v>
                </c:pt>
                <c:pt idx="364">
                  <c:v>131.90132341427204</c:v>
                </c:pt>
                <c:pt idx="365">
                  <c:v>150.17054722320603</c:v>
                </c:pt>
                <c:pt idx="366">
                  <c:v>168.62708400835479</c:v>
                </c:pt>
                <c:pt idx="367">
                  <c:v>187.04014103734622</c:v>
                </c:pt>
                <c:pt idx="368">
                  <c:v>205.17946927739973</c:v>
                </c:pt>
                <c:pt idx="369">
                  <c:v>222.8182425814083</c:v>
                </c:pt>
                <c:pt idx="370">
                  <c:v>239.7358940719551</c:v>
                </c:pt>
                <c:pt idx="371">
                  <c:v>255.72087425531049</c:v>
                </c:pt>
                <c:pt idx="372">
                  <c:v>270.5732963760961</c:v>
                </c:pt>
                <c:pt idx="373">
                  <c:v>284.10743593336201</c:v>
                </c:pt>
                <c:pt idx="374">
                  <c:v>296.1540531024803</c:v>
                </c:pt>
                <c:pt idx="375">
                  <c:v>306.56250902174418</c:v>
                </c:pt>
                <c:pt idx="376">
                  <c:v>315.20264948024095</c:v>
                </c:pt>
                <c:pt idx="377">
                  <c:v>321.96643245211612</c:v>
                </c:pt>
                <c:pt idx="378">
                  <c:v>326.7692791254587</c:v>
                </c:pt>
                <c:pt idx="379">
                  <c:v>329.55113153165661</c:v>
                </c:pt>
                <c:pt idx="380">
                  <c:v>330.27720354992414</c:v>
                </c:pt>
                <c:pt idx="381">
                  <c:v>328.93841589594342</c:v>
                </c:pt>
                <c:pt idx="382">
                  <c:v>325.55150965523461</c:v>
                </c:pt>
                <c:pt idx="383">
                  <c:v>320.15883694156122</c:v>
                </c:pt>
                <c:pt idx="384">
                  <c:v>312.82783129811168</c:v>
                </c:pt>
                <c:pt idx="385">
                  <c:v>303.65016446391257</c:v>
                </c:pt>
                <c:pt idx="386">
                  <c:v>292.74060004982766</c:v>
                </c:pt>
                <c:pt idx="387">
                  <c:v>280.23555845853156</c:v>
                </c:pt>
                <c:pt idx="388">
                  <c:v>266.29141099363846</c:v>
                </c:pt>
                <c:pt idx="389">
                  <c:v>251.08252448959556</c:v>
                </c:pt>
                <c:pt idx="390">
                  <c:v>234.79908091356015</c:v>
                </c:pt>
                <c:pt idx="391">
                  <c:v>217.64469920440297</c:v>
                </c:pt>
                <c:pt idx="392">
                  <c:v>199.83388908694064</c:v>
                </c:pt>
                <c:pt idx="393">
                  <c:v>181.58936870059031</c:v>
                </c:pt>
                <c:pt idx="394">
                  <c:v>163.1392795845739</c:v>
                </c:pt>
                <c:pt idx="395">
                  <c:v>144.7143338453526</c:v>
                </c:pt>
                <c:pt idx="396">
                  <c:v>126.54492917998897</c:v>
                </c:pt>
                <c:pt idx="397">
                  <c:v>108.85826783109077</c:v>
                </c:pt>
                <c:pt idx="398">
                  <c:v>91.875515499835515</c:v>
                </c:pt>
                <c:pt idx="399">
                  <c:v>75.80903574388158</c:v>
                </c:pt>
                <c:pt idx="400">
                  <c:v>60.859734443120672</c:v>
                </c:pt>
                <c:pt idx="401">
                  <c:v>47.214547539788583</c:v>
                </c:pt>
                <c:pt idx="402">
                  <c:v>35.044103467909821</c:v>
                </c:pt>
                <c:pt idx="403">
                  <c:v>24.50058950261311</c:v>
                </c:pt>
                <c:pt idx="404">
                  <c:v>15.715848709863735</c:v>
                </c:pt>
                <c:pt idx="405">
                  <c:v>8.7997312936525134</c:v>
                </c:pt>
                <c:pt idx="406">
                  <c:v>3.838720956447446</c:v>
                </c:pt>
                <c:pt idx="407">
                  <c:v>0.8948534498307481</c:v>
                </c:pt>
                <c:pt idx="408">
                  <c:v>4.9408384664104688E-3</c:v>
                </c:pt>
                <c:pt idx="409">
                  <c:v>1.1801111777172082</c:v>
                </c:pt>
                <c:pt idx="410">
                  <c:v>4.4056693610873765</c:v>
                </c:pt>
                <c:pt idx="411">
                  <c:v>9.6412808775448866</c:v>
                </c:pt>
                <c:pt idx="412">
                  <c:v>16.821476180899992</c:v>
                </c:pt>
                <c:pt idx="413">
                  <c:v>25.85646936427608</c:v>
                </c:pt>
                <c:pt idx="414">
                  <c:v>36.633280902420381</c:v>
                </c:pt>
                <c:pt idx="415">
                  <c:v>49.017150422345992</c:v>
                </c:pt>
                <c:pt idx="416">
                  <c:v>62.853221836091066</c:v>
                </c:pt>
                <c:pt idx="417">
                  <c:v>77.968479763569661</c:v>
                </c:pt>
                <c:pt idx="418">
                  <c:v>94.173913031220266</c:v>
                </c:pt>
                <c:pt idx="419">
                  <c:v>111.26687819261699</c:v>
                </c:pt>
                <c:pt idx="420">
                  <c:v>129.0336335160392</c:v>
                </c:pt>
                <c:pt idx="421">
                  <c:v>147.25201175233119</c:v>
                </c:pt>
                <c:pt idx="422">
                  <c:v>165.69419826098593</c:v>
                </c:pt>
                <c:pt idx="423">
                  <c:v>184.12957975497037</c:v>
                </c:pt>
                <c:pt idx="424">
                  <c:v>202.32762804164705</c:v>
                </c:pt>
                <c:pt idx="425">
                  <c:v>220.06078269963913</c:v>
                </c:pt>
                <c:pt idx="426">
                  <c:v>237.10729664470963</c:v>
                </c:pt>
                <c:pt idx="427">
                  <c:v>253.254009001843</c:v>
                </c:pt>
                <c:pt idx="428">
                  <c:v>268.29901060968734</c:v>
                </c:pt>
                <c:pt idx="429">
                  <c:v>282.0541688261236</c:v>
                </c:pt>
                <c:pt idx="430">
                  <c:v>294.34748006315738</c:v>
                </c:pt>
                <c:pt idx="431">
                  <c:v>305.02522063343622</c:v>
                </c:pt>
                <c:pt idx="432">
                  <c:v>313.95386901282359</c:v>
                </c:pt>
                <c:pt idx="433">
                  <c:v>321.02177548177229</c:v>
                </c:pt>
                <c:pt idx="434">
                  <c:v>326.14055826719073</c:v>
                </c:pt>
                <c:pt idx="435">
                  <c:v>329.24620872654691</c:v>
                </c:pt>
                <c:pt idx="436">
                  <c:v>330.29989175422634</c:v>
                </c:pt>
                <c:pt idx="437">
                  <c:v>329.28843140135797</c:v>
                </c:pt>
                <c:pt idx="438">
                  <c:v>326.22447563658551</c:v>
                </c:pt>
                <c:pt idx="439">
                  <c:v>321.14633818750974</c:v>
                </c:pt>
                <c:pt idx="440">
                  <c:v>314.11751944051787</c:v>
                </c:pt>
                <c:pt idx="441">
                  <c:v>305.22591238999621</c:v>
                </c:pt>
                <c:pt idx="442">
                  <c:v>294.58270356623837</c:v>
                </c:pt>
                <c:pt idx="443">
                  <c:v>282.32098268560389</c:v>
                </c:pt>
                <c:pt idx="444">
                  <c:v>268.59407840874997</c:v>
                </c:pt>
                <c:pt idx="445">
                  <c:v>253.57364101774499</c:v>
                </c:pt>
                <c:pt idx="446">
                  <c:v>237.44749598750457</c:v>
                </c:pt>
                <c:pt idx="447">
                  <c:v>220.41729529193259</c:v>
                </c:pt>
                <c:pt idx="448">
                  <c:v>202.69599581439937</c:v>
                </c:pt>
                <c:pt idx="449">
                  <c:v>184.50519639412471</c:v>
                </c:pt>
                <c:pt idx="450">
                  <c:v>166.07236680787318</c:v>
                </c:pt>
                <c:pt idx="451">
                  <c:v>147.62800333753808</c:v>
                </c:pt>
                <c:pt idx="452">
                  <c:v>129.40274649232342</c:v>
                </c:pt>
                <c:pt idx="453">
                  <c:v>111.62449692740645</c:v>
                </c:pt>
                <c:pt idx="454">
                  <c:v>94.515565623533178</c:v>
                </c:pt>
                <c:pt idx="455">
                  <c:v>78.289893963623598</c:v>
                </c:pt>
                <c:pt idx="456">
                  <c:v>63.150378468331141</c:v>
                </c:pt>
                <c:pt idx="457">
                  <c:v>49.286333643877015</c:v>
                </c:pt>
                <c:pt idx="458">
                  <c:v>36.871124668357481</c:v>
                </c:pt>
                <c:pt idx="459">
                  <c:v>26.059999518999319</c:v>
                </c:pt>
                <c:pt idx="460">
                  <c:v>16.988147648858273</c:v>
                </c:pt>
                <c:pt idx="461">
                  <c:v>9.7690094885633698</c:v>
                </c:pt>
                <c:pt idx="462">
                  <c:v>4.4928579122087342</c:v>
                </c:pt>
                <c:pt idx="463">
                  <c:v>1.2256694056819128</c:v>
                </c:pt>
                <c:pt idx="464">
                  <c:v>8.2990530865458823E-3</c:v>
                </c:pt>
                <c:pt idx="465">
                  <c:v>0.85596965777153855</c:v>
                </c:pt>
                <c:pt idx="466">
                  <c:v>3.7580813863399101</c:v>
                </c:pt>
                <c:pt idx="467">
                  <c:v>8.6783443159690137</c:v>
                </c:pt>
                <c:pt idx="468">
                  <c:v>15.555232227588675</c:v>
                </c:pt>
                <c:pt idx="469">
                  <c:v>24.302751970378182</c:v>
                </c:pt>
                <c:pt idx="470">
                  <c:v>34.811518776953932</c:v>
                </c:pt>
                <c:pt idx="471">
                  <c:v>46.950124082782196</c:v>
                </c:pt>
                <c:pt idx="472">
                  <c:v>60.566778745707694</c:v>
                </c:pt>
                <c:pt idx="473">
                  <c:v>75.491211117692089</c:v>
                </c:pt>
                <c:pt idx="474">
                  <c:v>91.536796234018595</c:v>
                </c:pt>
                <c:pt idx="475">
                  <c:v>108.50288949518017</c:v>
                </c:pt>
                <c:pt idx="476">
                  <c:v>126.17733565953631</c:v>
                </c:pt>
                <c:pt idx="477">
                  <c:v>144.33912177265012</c:v>
                </c:pt>
                <c:pt idx="478">
                  <c:v>162.76114085932446</c:v>
                </c:pt>
                <c:pt idx="479">
                  <c:v>181.2130318192977</c:v>
                </c:pt>
                <c:pt idx="480">
                  <c:v>199.46406001465763</c:v>
                </c:pt>
                <c:pt idx="481">
                  <c:v>217.28600252823807</c:v>
                </c:pt>
                <c:pt idx="482">
                  <c:v>234.45600201378761</c:v>
                </c:pt>
                <c:pt idx="483">
                  <c:v>250.7593534514908</c:v>
                </c:pt>
                <c:pt idx="484">
                  <c:v>265.9921889614173</c:v>
                </c:pt>
                <c:pt idx="485">
                  <c:v>279.96402710221633</c:v>
                </c:pt>
                <c:pt idx="486">
                  <c:v>292.50015477693239</c:v>
                </c:pt>
                <c:pt idx="487">
                  <c:v>303.44381196101921</c:v>
                </c:pt>
                <c:pt idx="488">
                  <c:v>312.65815193327734</c:v>
                </c:pt>
                <c:pt idx="489">
                  <c:v>320.02795249769213</c:v>
                </c:pt>
                <c:pt idx="490">
                  <c:v>325.46105679790713</c:v>
                </c:pt>
                <c:pt idx="491">
                  <c:v>328.88952570745852</c:v>
                </c:pt>
                <c:pt idx="492">
                  <c:v>330.27048738550616</c:v>
                </c:pt>
                <c:pt idx="493">
                  <c:v>329.58667337466358</c:v>
                </c:pt>
                <c:pt idx="494">
                  <c:v>326.84663453719872</c:v>
                </c:pt>
              </c:numCache>
            </c:numRef>
          </c:val>
          <c:smooth val="0"/>
        </c:ser>
        <c:ser>
          <c:idx val="4"/>
          <c:order val="4"/>
          <c:tx>
            <c:strRef>
              <c:f>Calculations!$H$10</c:f>
              <c:strCache>
                <c:ptCount val="1"/>
                <c:pt idx="0">
                  <c:v>E5</c:v>
                </c:pt>
              </c:strCache>
            </c:strRef>
          </c:tx>
          <c:spPr>
            <a:ln w="12700">
              <a:solidFill>
                <a:srgbClr val="800080"/>
              </a:solidFill>
              <a:prstDash val="solid"/>
            </a:ln>
          </c:spPr>
          <c:marker>
            <c:symbol val="none"/>
          </c:marker>
          <c:val>
            <c:numRef>
              <c:f>Calculations!$H$11:$H$505</c:f>
              <c:numCache>
                <c:formatCode>General</c:formatCode>
                <c:ptCount val="495"/>
                <c:pt idx="0">
                  <c:v>123.89999999999998</c:v>
                </c:pt>
                <c:pt idx="1">
                  <c:v>134.59992916426765</c:v>
                </c:pt>
                <c:pt idx="2">
                  <c:v>145.21990949989177</c:v>
                </c:pt>
                <c:pt idx="3">
                  <c:v>155.6805895480905</c:v>
                </c:pt>
                <c:pt idx="4">
                  <c:v>165.90380812631491</c:v>
                </c:pt>
                <c:pt idx="5">
                  <c:v>175.81317834099343</c:v>
                </c:pt>
                <c:pt idx="6">
                  <c:v>185.33465834296084</c:v>
                </c:pt>
                <c:pt idx="7">
                  <c:v>194.39710456094483</c:v>
                </c:pt>
                <c:pt idx="8">
                  <c:v>202.9328032794011</c:v>
                </c:pt>
                <c:pt idx="9">
                  <c:v>210.87797658880166</c:v>
                </c:pt>
                <c:pt idx="10">
                  <c:v>218.17325892796362</c:v>
                </c:pt>
                <c:pt idx="11">
                  <c:v>224.7641406577402</c:v>
                </c:pt>
                <c:pt idx="12">
                  <c:v>230.60137535173615</c:v>
                </c:pt>
                <c:pt idx="13">
                  <c:v>235.64134776080931</c:v>
                </c:pt>
                <c:pt idx="14">
                  <c:v>239.84639970196491</c:v>
                </c:pt>
                <c:pt idx="15">
                  <c:v>243.18511143663088</c:v>
                </c:pt>
                <c:pt idx="16">
                  <c:v>245.63253643588473</c:v>
                </c:pt>
                <c:pt idx="17">
                  <c:v>247.17038777848813</c:v>
                </c:pt>
                <c:pt idx="18">
                  <c:v>247.78717478898136</c:v>
                </c:pt>
                <c:pt idx="19">
                  <c:v>247.47828889489119</c:v>
                </c:pt>
                <c:pt idx="20">
                  <c:v>246.24603806153578</c:v>
                </c:pt>
                <c:pt idx="21">
                  <c:v>244.09962954713225</c:v>
                </c:pt>
                <c:pt idx="22">
                  <c:v>241.05510110706044</c:v>
                </c:pt>
                <c:pt idx="23">
                  <c:v>237.13520116131622</c:v>
                </c:pt>
                <c:pt idx="24">
                  <c:v>232.36921882053292</c:v>
                </c:pt>
                <c:pt idx="25">
                  <c:v>226.79276504059936</c:v>
                </c:pt>
                <c:pt idx="26">
                  <c:v>220.44750654106531</c:v>
                </c:pt>
                <c:pt idx="27">
                  <c:v>213.38085447547087</c:v>
                </c:pt>
                <c:pt idx="28">
                  <c:v>205.64561017982538</c:v>
                </c:pt>
                <c:pt idx="29">
                  <c:v>197.29957064616602</c:v>
                </c:pt>
                <c:pt idx="30">
                  <c:v>188.40509666906277</c:v>
                </c:pt>
                <c:pt idx="31">
                  <c:v>179.02864689183519</c:v>
                </c:pt>
                <c:pt idx="32">
                  <c:v>169.24028123404082</c:v>
                </c:pt>
                <c:pt idx="33">
                  <c:v>159.11313741058072</c:v>
                </c:pt>
                <c:pt idx="34">
                  <c:v>148.72288445381554</c:v>
                </c:pt>
                <c:pt idx="35">
                  <c:v>138.14715732192556</c:v>
                </c:pt>
                <c:pt idx="36">
                  <c:v>127.46497681806484</c:v>
                </c:pt>
                <c:pt idx="37">
                  <c:v>116.75615915461435</c:v>
                </c:pt>
                <c:pt idx="38">
                  <c:v>106.10071957421825</c:v>
                </c:pt>
                <c:pt idx="39">
                  <c:v>95.578274483681895</c:v>
                </c:pt>
                <c:pt idx="40">
                  <c:v>85.267446567935082</c:v>
                </c:pt>
                <c:pt idx="41">
                  <c:v>75.245277328986873</c:v>
                </c:pt>
                <c:pt idx="42">
                  <c:v>65.586651439326573</c:v>
                </c:pt>
                <c:pt idx="43">
                  <c:v>56.363737210942446</c:v>
                </c:pt>
                <c:pt idx="44">
                  <c:v>47.64544736072466</c:v>
                </c:pt>
                <c:pt idx="45">
                  <c:v>39.496924101354821</c:v>
                </c:pt>
                <c:pt idx="46">
                  <c:v>31.979052405037677</c:v>
                </c:pt>
                <c:pt idx="47">
                  <c:v>25.148005076918722</c:v>
                </c:pt>
                <c:pt idx="48">
                  <c:v>19.05482303735397</c:v>
                </c:pt>
                <c:pt idx="49">
                  <c:v>13.745033949124931</c:v>
                </c:pt>
                <c:pt idx="50">
                  <c:v>9.2583120391754932</c:v>
                </c:pt>
                <c:pt idx="51">
                  <c:v>5.6281816566524441</c:v>
                </c:pt>
                <c:pt idx="52">
                  <c:v>2.8817667822336119</c:v>
                </c:pt>
                <c:pt idx="53">
                  <c:v>1.0395883603858067</c:v>
                </c:pt>
                <c:pt idx="54">
                  <c:v>0.11541096886635671</c:v>
                </c:pt>
                <c:pt idx="55">
                  <c:v>0.11613997113852292</c:v>
                </c:pt>
                <c:pt idx="56">
                  <c:v>1.0417699201683206</c:v>
                </c:pt>
                <c:pt idx="57">
                  <c:v>2.8853845991242224</c:v>
                </c:pt>
                <c:pt idx="58">
                  <c:v>5.6332086986757446</c:v>
                </c:pt>
                <c:pt idx="59">
                  <c:v>9.2647107447631072</c:v>
                </c:pt>
                <c:pt idx="60">
                  <c:v>13.752756507771849</c:v>
                </c:pt>
                <c:pt idx="61">
                  <c:v>19.063811746854043</c:v>
                </c:pt>
                <c:pt idx="62">
                  <c:v>25.158192774509885</c:v>
                </c:pt>
                <c:pt idx="63">
                  <c:v>31.990362969235804</c:v>
                </c:pt>
                <c:pt idx="64">
                  <c:v>39.5092730207258</c:v>
                </c:pt>
                <c:pt idx="65">
                  <c:v>47.658742365345759</c:v>
                </c:pt>
                <c:pt idx="66">
                  <c:v>56.377878961833801</c:v>
                </c:pt>
                <c:pt idx="67">
                  <c:v>65.601534270702615</c:v>
                </c:pt>
                <c:pt idx="68">
                  <c:v>75.260790037781177</c:v>
                </c:pt>
                <c:pt idx="69">
                  <c:v>85.283473244698101</c:v>
                </c:pt>
                <c:pt idx="70">
                  <c:v>95.59469537864635</c:v>
                </c:pt>
                <c:pt idx="71">
                  <c:v>106.11741199205578</c:v>
                </c:pt>
                <c:pt idx="72">
                  <c:v>116.77299837120458</c:v>
                </c:pt>
                <c:pt idx="73">
                  <c:v>127.48183701242114</c:v>
                </c:pt>
                <c:pt idx="74">
                  <c:v>138.16391251631819</c:v>
                </c:pt>
                <c:pt idx="75">
                  <c:v>148.73940945506334</c:v>
                </c:pt>
                <c:pt idx="76">
                  <c:v>159.12930874548417</c:v>
                </c:pt>
                <c:pt idx="77">
                  <c:v>169.25597807196024</c:v>
                </c:pt>
                <c:pt idx="78">
                  <c:v>179.04375194752623</c:v>
                </c:pt>
                <c:pt idx="79">
                  <c:v>188.41949707902052</c:v>
                </c:pt>
                <c:pt idx="80">
                  <c:v>197.31315881192978</c:v>
                </c:pt>
                <c:pt idx="81">
                  <c:v>205.65828457194391</c:v>
                </c:pt>
                <c:pt idx="82">
                  <c:v>213.39252039212079</c:v>
                </c:pt>
                <c:pt idx="83">
                  <c:v>220.45807681565327</c:v>
                </c:pt>
                <c:pt idx="84">
                  <c:v>226.80216069306323</c:v>
                </c:pt>
                <c:pt idx="85">
                  <c:v>232.37736964747256</c:v>
                </c:pt>
                <c:pt idx="86">
                  <c:v>237.14204626054646</c:v>
                </c:pt>
                <c:pt idx="87">
                  <c:v>241.06058933266661</c:v>
                </c:pt>
                <c:pt idx="88">
                  <c:v>244.10371989162701</c:v>
                </c:pt>
                <c:pt idx="89">
                  <c:v>246.2486999622634</c:v>
                </c:pt>
                <c:pt idx="90">
                  <c:v>247.47950246238884</c:v>
                </c:pt>
                <c:pt idx="91">
                  <c:v>247.78693095559072</c:v>
                </c:pt>
                <c:pt idx="92">
                  <c:v>247.1686883661086</c:v>
                </c:pt>
                <c:pt idx="93">
                  <c:v>245.62939414236016</c:v>
                </c:pt>
                <c:pt idx="94">
                  <c:v>243.18054974087238</c:v>
                </c:pt>
                <c:pt idx="95">
                  <c:v>239.84045268851898</c:v>
                </c:pt>
                <c:pt idx="96">
                  <c:v>235.63405986518117</c:v>
                </c:pt>
                <c:pt idx="97">
                  <c:v>230.59280102837221</c:v>
                </c:pt>
                <c:pt idx="98">
                  <c:v>224.75434397314962</c:v>
                </c:pt>
                <c:pt idx="99">
                  <c:v>218.16231308201941</c:v>
                </c:pt>
                <c:pt idx="100">
                  <c:v>210.86596336779888</c:v>
                </c:pt>
                <c:pt idx="101">
                  <c:v>202.91981244495702</c:v>
                </c:pt>
                <c:pt idx="102">
                  <c:v>194.38323317930934</c:v>
                </c:pt>
                <c:pt idx="103">
                  <c:v>185.32001005974638</c:v>
                </c:pt>
                <c:pt idx="104">
                  <c:v>175.79786260674564</c:v>
                </c:pt>
                <c:pt idx="105">
                  <c:v>165.88793937870841</c:v>
                </c:pt>
                <c:pt idx="106">
                  <c:v>155.66428635686214</c:v>
                </c:pt>
                <c:pt idx="107">
                  <c:v>145.20329368089841</c:v>
                </c:pt>
                <c:pt idx="108">
                  <c:v>134.58312486929094</c:v>
                </c:pt>
                <c:pt idx="109">
                  <c:v>123.88313278909483</c:v>
                </c:pt>
                <c:pt idx="110">
                  <c:v>113.18326673905635</c:v>
                </c:pt>
                <c:pt idx="111">
                  <c:v>102.56347507623511</c:v>
                </c:pt>
                <c:pt idx="112">
                  <c:v>92.103107849668149</c:v>
                </c:pt>
                <c:pt idx="113">
                  <c:v>81.880323904531721</c:v>
                </c:pt>
                <c:pt idx="114">
                  <c:v>71.971506886861931</c:v>
                </c:pt>
                <c:pt idx="115">
                  <c:v>62.450694512388296</c:v>
                </c:pt>
                <c:pt idx="116">
                  <c:v>53.389025363936923</c:v>
                </c:pt>
                <c:pt idx="117">
                  <c:v>44.854207350863703</c:v>
                </c:pt>
                <c:pt idx="118">
                  <c:v>36.910011802151431</c:v>
                </c:pt>
                <c:pt idx="119">
                  <c:v>29.615796973251435</c:v>
                </c:pt>
                <c:pt idx="120">
                  <c:v>23.026064526976484</c:v>
                </c:pt>
                <c:pt idx="121">
                  <c:v>17.190052302388338</c:v>
                </c:pt>
                <c:pt idx="122">
                  <c:v>12.151366414456419</c:v>
                </c:pt>
                <c:pt idx="123">
                  <c:v>7.9476554334147949</c:v>
                </c:pt>
                <c:pt idx="124">
                  <c:v>4.6103290783125601</c:v>
                </c:pt>
                <c:pt idx="125">
                  <c:v>2.1643235266504632</c:v>
                </c:pt>
                <c:pt idx="126">
                  <c:v>0.6279150936930904</c:v>
                </c:pt>
                <c:pt idx="127">
                  <c:v>1.2583673619573688E-2</c:v>
                </c:pt>
                <c:pt idx="128">
                  <c:v>0.32292696287338174</c:v>
                </c:pt>
                <c:pt idx="129">
                  <c:v>1.5566261066216924</c:v>
                </c:pt>
                <c:pt idx="130">
                  <c:v>3.7044630250131263</c:v>
                </c:pt>
                <c:pt idx="131">
                  <c:v>6.750389289772329</c:v>
                </c:pt>
                <c:pt idx="132">
                  <c:v>10.671646036493485</c:v>
                </c:pt>
                <c:pt idx="133">
                  <c:v>15.438934016658479</c:v>
                </c:pt>
                <c:pt idx="134">
                  <c:v>21.016632518768276</c:v>
                </c:pt>
                <c:pt idx="135">
                  <c:v>27.363065522830524</c:v>
                </c:pt>
                <c:pt idx="136">
                  <c:v>34.430813099520634</c:v>
                </c:pt>
                <c:pt idx="137">
                  <c:v>42.167065727278555</c:v>
                </c:pt>
                <c:pt idx="138">
                  <c:v>50.514018879906274</c:v>
                </c:pt>
                <c:pt idx="139">
                  <c:v>59.409304936363085</c:v>
                </c:pt>
                <c:pt idx="140">
                  <c:v>68.786459185551266</c:v>
                </c:pt>
                <c:pt idx="141">
                  <c:v>78.575416444166251</c:v>
                </c:pt>
                <c:pt idx="142">
                  <c:v>88.703034576925191</c:v>
                </c:pt>
                <c:pt idx="143">
                  <c:v>99.093641007472741</c:v>
                </c:pt>
                <c:pt idx="144">
                  <c:v>109.6695981365084</c:v>
                </c:pt>
                <c:pt idx="145">
                  <c:v>120.35188344236143</c:v>
                </c:pt>
                <c:pt idx="146">
                  <c:v>131.06067992957924</c:v>
                </c:pt>
                <c:pt idx="147">
                  <c:v>141.71597251374624</c:v>
                </c:pt>
                <c:pt idx="148">
                  <c:v>152.23814588639826</c:v>
                </c:pt>
                <c:pt idx="149">
                  <c:v>162.54857939285426</c:v>
                </c:pt>
                <c:pt idx="150">
                  <c:v>172.5702344780932</c:v>
                </c:pt>
                <c:pt idx="151">
                  <c:v>182.22823031133265</c:v>
                </c:pt>
                <c:pt idx="152">
                  <c:v>191.45040328830459</c:v>
                </c:pt>
                <c:pt idx="153">
                  <c:v>200.16784623067636</c:v>
                </c:pt>
                <c:pt idx="154">
                  <c:v>208.31542325378058</c:v>
                </c:pt>
                <c:pt idx="155">
                  <c:v>215.83225645559631</c:v>
                </c:pt>
                <c:pt idx="156">
                  <c:v>222.6621807905093</c:v>
                </c:pt>
                <c:pt idx="157">
                  <c:v>228.75416372905826</c:v>
                </c:pt>
                <c:pt idx="158">
                  <c:v>234.06268656802823</c:v>
                </c:pt>
                <c:pt idx="159">
                  <c:v>238.54808454176651</c:v>
                </c:pt>
                <c:pt idx="160">
                  <c:v>242.17684319344835</c:v>
                </c:pt>
                <c:pt idx="161">
                  <c:v>244.9218487918354</c:v>
                </c:pt>
                <c:pt idx="162">
                  <c:v>246.76259092243407</c:v>
                </c:pt>
                <c:pt idx="163">
                  <c:v>247.68531573931546</c:v>
                </c:pt>
                <c:pt idx="164">
                  <c:v>247.68312873251244</c:v>
                </c:pt>
                <c:pt idx="165">
                  <c:v>246.75604624312692</c:v>
                </c:pt>
                <c:pt idx="166">
                  <c:v>244.91099534123046</c:v>
                </c:pt>
                <c:pt idx="167">
                  <c:v>242.16176206747156</c:v>
                </c:pt>
                <c:pt idx="168">
                  <c:v>238.52888842512235</c:v>
                </c:pt>
                <c:pt idx="169">
                  <c:v>234.03951889223077</c:v>
                </c:pt>
                <c:pt idx="170">
                  <c:v>228.72719760072476</c:v>
                </c:pt>
                <c:pt idx="171">
                  <c:v>222.63161769792441</c:v>
                </c:pt>
                <c:pt idx="172">
                  <c:v>215.79832476321155</c:v>
                </c:pt>
                <c:pt idx="173">
                  <c:v>208.27837649589628</c:v>
                </c:pt>
                <c:pt idx="174">
                  <c:v>200.12796121705969</c:v>
                </c:pt>
                <c:pt idx="175">
                  <c:v>191.40797803589282</c:v>
                </c:pt>
                <c:pt idx="176">
                  <c:v>182.1835818174801</c:v>
                </c:pt>
                <c:pt idx="177">
                  <c:v>172.5236963519975</c:v>
                </c:pt>
                <c:pt idx="178">
                  <c:v>162.50049936286126</c:v>
                </c:pt>
                <c:pt idx="179">
                  <c:v>152.18888320180952</c:v>
                </c:pt>
                <c:pt idx="180">
                  <c:v>141.66589526054327</c:v>
                </c:pt>
                <c:pt idx="181">
                  <c:v>131.01016228012097</c:v>
                </c:pt>
                <c:pt idx="182">
                  <c:v>120.30130285960463</c:v>
                </c:pt>
                <c:pt idx="183">
                  <c:v>109.61933255364137</c:v>
                </c:pt>
                <c:pt idx="184">
                  <c:v>99.044066004035272</c:v>
                </c:pt>
                <c:pt idx="185">
                  <c:v>88.654520572514841</c:v>
                </c:pt>
                <c:pt idx="186">
                  <c:v>78.528325930699566</c:v>
                </c:pt>
                <c:pt idx="187">
                  <c:v>68.741144018757879</c:v>
                </c:pt>
                <c:pt idx="188">
                  <c:v>59.366103706756419</c:v>
                </c:pt>
                <c:pt idx="189">
                  <c:v>50.473254382866912</c:v>
                </c:pt>
                <c:pt idx="190">
                  <c:v>42.129042551157596</c:v>
                </c:pt>
                <c:pt idx="191">
                  <c:v>34.395815349787313</c:v>
                </c:pt>
                <c:pt idx="192">
                  <c:v>27.331354699262121</c:v>
                </c:pt>
                <c:pt idx="193">
                  <c:v>20.988445561550691</c:v>
                </c:pt>
                <c:pt idx="194">
                  <c:v>15.414481535990632</c:v>
                </c:pt>
                <c:pt idx="195">
                  <c:v>10.651110738929333</c:v>
                </c:pt>
                <c:pt idx="196">
                  <c:v>6.7339246130556489</c:v>
                </c:pt>
                <c:pt idx="197">
                  <c:v>3.692191991604588</c:v>
                </c:pt>
                <c:pt idx="198">
                  <c:v>1.548640404488026</c:v>
                </c:pt>
                <c:pt idx="199">
                  <c:v>0.31928626040310348</c:v>
                </c:pt>
                <c:pt idx="200">
                  <c:v>1.3315173786963896E-2</c:v>
                </c:pt>
                <c:pt idx="201">
                  <c:v>0.6330133308000967</c:v>
                </c:pt>
                <c:pt idx="202">
                  <c:v>2.1737504071660396</c:v>
                </c:pt>
                <c:pt idx="203">
                  <c:v>4.6240141655035529</c:v>
                </c:pt>
                <c:pt idx="204">
                  <c:v>7.9654964736424745</c:v>
                </c:pt>
                <c:pt idx="205">
                  <c:v>12.173230101205775</c:v>
                </c:pt>
                <c:pt idx="206">
                  <c:v>17.215775272321295</c:v>
                </c:pt>
                <c:pt idx="207">
                  <c:v>23.055454580566874</c:v>
                </c:pt>
                <c:pt idx="208">
                  <c:v>29.648634510880854</c:v>
                </c:pt>
                <c:pt idx="209">
                  <c:v>36.946051464937668</c:v>
                </c:pt>
                <c:pt idx="210">
                  <c:v>44.893179853955431</c:v>
                </c:pt>
                <c:pt idx="211">
                  <c:v>53.430639508586907</c:v>
                </c:pt>
                <c:pt idx="212">
                  <c:v>62.494639361760527</c:v>
                </c:pt>
                <c:pt idx="213">
                  <c:v>72.017454089321717</c:v>
                </c:pt>
                <c:pt idx="214">
                  <c:v>81.927930147057509</c:v>
                </c:pt>
                <c:pt idx="215">
                  <c:v>92.152017423051603</c:v>
                </c:pt>
                <c:pt idx="216">
                  <c:v>102.61332253290676</c:v>
                </c:pt>
                <c:pt idx="217">
                  <c:v>113.23367962367573</c:v>
                </c:pt>
                <c:pt idx="218">
                  <c:v>123.93373442149779</c:v>
                </c:pt>
                <c:pt idx="219">
                  <c:v>134.63353715900695</c:v>
                </c:pt>
                <c:pt idx="220">
                  <c:v>145.25313995220998</c:v>
                </c:pt>
                <c:pt idx="221">
                  <c:v>155.71319416328365</c:v>
                </c:pt>
                <c:pt idx="222">
                  <c:v>165.93554328587371</c:v>
                </c:pt>
                <c:pt idx="223">
                  <c:v>175.84380692289631</c:v>
                </c:pt>
                <c:pt idx="224">
                  <c:v>185.36395149342729</c:v>
                </c:pt>
                <c:pt idx="225">
                  <c:v>194.42484340440654</c:v>
                </c:pt>
                <c:pt idx="226">
                  <c:v>202.958780553922</c:v>
                </c:pt>
                <c:pt idx="227">
                  <c:v>210.90199819471621</c:v>
                </c:pt>
                <c:pt idx="228">
                  <c:v>218.19514537817179</c:v>
                </c:pt>
                <c:pt idx="229">
                  <c:v>224.78372841881765</c:v>
                </c:pt>
                <c:pt idx="230">
                  <c:v>230.61851806583968</c:v>
                </c:pt>
                <c:pt idx="231">
                  <c:v>235.65591733924902</c:v>
                </c:pt>
                <c:pt idx="232">
                  <c:v>239.85828728226932</c:v>
                </c:pt>
                <c:pt idx="233">
                  <c:v>243.19422819595775</c:v>
                </c:pt>
                <c:pt idx="234">
                  <c:v>245.63881425469629</c:v>
                </c:pt>
                <c:pt idx="235">
                  <c:v>247.17377974953359</c:v>
                </c:pt>
                <c:pt idx="236">
                  <c:v>247.78765556778347</c:v>
                </c:pt>
                <c:pt idx="237">
                  <c:v>247.47585488911756</c:v>
                </c:pt>
                <c:pt idx="238">
                  <c:v>246.24070745784041</c:v>
                </c:pt>
                <c:pt idx="239">
                  <c:v>244.09144217526691</c:v>
                </c:pt>
                <c:pt idx="240">
                  <c:v>241.04411814227029</c:v>
                </c:pt>
                <c:pt idx="241">
                  <c:v>237.12150466724455</c:v>
                </c:pt>
                <c:pt idx="242">
                  <c:v>232.35291113604939</c:v>
                </c:pt>
                <c:pt idx="243">
                  <c:v>226.77396801513436</c:v>
                </c:pt>
                <c:pt idx="244">
                  <c:v>220.42636062416241</c:v>
                </c:pt>
                <c:pt idx="245">
                  <c:v>213.35751766736195</c:v>
                </c:pt>
                <c:pt idx="246">
                  <c:v>205.62025685086729</c:v>
                </c:pt>
                <c:pt idx="247">
                  <c:v>197.27239023396396</c:v>
                </c:pt>
                <c:pt idx="248">
                  <c:v>188.37629226301013</c:v>
                </c:pt>
                <c:pt idx="249">
                  <c:v>178.99843371564782</c:v>
                </c:pt>
                <c:pt idx="250">
                  <c:v>169.20888503762924</c:v>
                </c:pt>
                <c:pt idx="251">
                  <c:v>159.08079278326665</c:v>
                </c:pt>
                <c:pt idx="252">
                  <c:v>148.68983307150467</c:v>
                </c:pt>
                <c:pt idx="253">
                  <c:v>138.11364614132694</c:v>
                </c:pt>
                <c:pt idx="254">
                  <c:v>127.43125623145602</c:v>
                </c:pt>
                <c:pt idx="255">
                  <c:v>116.72248111893508</c:v>
                </c:pt>
                <c:pt idx="256">
                  <c:v>106.06733572847097</c:v>
                </c:pt>
                <c:pt idx="257">
                  <c:v>95.545434268710324</c:v>
                </c:pt>
                <c:pt idx="258">
                  <c:v>85.235395362628026</c:v>
                </c:pt>
                <c:pt idx="259">
                  <c:v>75.214254616828669</c:v>
                </c:pt>
                <c:pt idx="260">
                  <c:v>65.55688901900055</c:v>
                </c:pt>
                <c:pt idx="261">
                  <c:v>56.335457464355287</c:v>
                </c:pt>
                <c:pt idx="262">
                  <c:v>47.618861591388153</c:v>
                </c:pt>
                <c:pt idx="263">
                  <c:v>39.472230955548937</c:v>
                </c:pt>
                <c:pt idx="264">
                  <c:v>31.956436387542496</c:v>
                </c:pt>
                <c:pt idx="265">
                  <c:v>25.127635172414543</c:v>
                </c:pt>
                <c:pt idx="266">
                  <c:v>19.036851447783533</c:v>
                </c:pt>
                <c:pt idx="267">
                  <c:v>13.729594956454918</c:v>
                </c:pt>
                <c:pt idx="268">
                  <c:v>9.2455210020559093</c:v>
                </c:pt>
                <c:pt idx="269">
                  <c:v>5.6181341484667229</c:v>
                </c:pt>
                <c:pt idx="270">
                  <c:v>2.8745378769843057</c:v>
                </c:pt>
                <c:pt idx="271">
                  <c:v>1.0352320717489931</c:v>
                </c:pt>
                <c:pt idx="272">
                  <c:v>0.1139598466065479</c:v>
                </c:pt>
                <c:pt idx="273">
                  <c:v>0.11760485789983477</c:v>
                </c:pt>
                <c:pt idx="274">
                  <c:v>1.0461398704595553</c:v>
                </c:pt>
                <c:pt idx="275">
                  <c:v>2.8926269611024509</c:v>
                </c:pt>
                <c:pt idx="276">
                  <c:v>5.6432693581173794</c:v>
                </c:pt>
                <c:pt idx="277">
                  <c:v>9.2775145294006762</c:v>
                </c:pt>
                <c:pt idx="278">
                  <c:v>13.768207748973765</c:v>
                </c:pt>
                <c:pt idx="279">
                  <c:v>19.081794994450931</c:v>
                </c:pt>
                <c:pt idx="280">
                  <c:v>25.178573659426874</c:v>
                </c:pt>
                <c:pt idx="281">
                  <c:v>32.012989207485433</c:v>
                </c:pt>
                <c:pt idx="282">
                  <c:v>39.533975551259857</c:v>
                </c:pt>
                <c:pt idx="283">
                  <c:v>47.685336613261569</c:v>
                </c:pt>
                <c:pt idx="284">
                  <c:v>56.406166217501109</c:v>
                </c:pt>
                <c:pt idx="285">
                  <c:v>65.63130317450161</c:v>
                </c:pt>
                <c:pt idx="286">
                  <c:v>75.291818159362663</c:v>
                </c:pt>
                <c:pt idx="287">
                  <c:v>85.315528744959494</c:v>
                </c:pt>
                <c:pt idx="288">
                  <c:v>95.627538742010771</c:v>
                </c:pt>
                <c:pt idx="289">
                  <c:v>106.15079781611166</c:v>
                </c:pt>
                <c:pt idx="290">
                  <c:v>116.80667720032559</c:v>
                </c:pt>
                <c:pt idx="291">
                  <c:v>127.51555720167566</c:v>
                </c:pt>
                <c:pt idx="292">
                  <c:v>138.19742211173636</c:v>
                </c:pt>
                <c:pt idx="293">
                  <c:v>148.77245807621236</c:v>
                </c:pt>
                <c:pt idx="294">
                  <c:v>159.16164945628438</c:v>
                </c:pt>
                <c:pt idx="295">
                  <c:v>169.28736922577127</c:v>
                </c:pt>
                <c:pt idx="296">
                  <c:v>179.07395899270395</c:v>
                </c:pt>
                <c:pt idx="297">
                  <c:v>188.44829431146488</c:v>
                </c:pt>
                <c:pt idx="298">
                  <c:v>197.34033106152432</c:v>
                </c:pt>
                <c:pt idx="299">
                  <c:v>205.68362881028582</c:v>
                </c:pt>
                <c:pt idx="300">
                  <c:v>213.41584724953006</c:v>
                </c:pt>
                <c:pt idx="301">
                  <c:v>220.47921199612261</c:v>
                </c:pt>
                <c:pt idx="302">
                  <c:v>226.82094627658319</c:v>
                </c:pt>
                <c:pt idx="303">
                  <c:v>232.39366526999243</c:v>
                </c:pt>
                <c:pt idx="304">
                  <c:v>237.15573016276178</c:v>
                </c:pt>
                <c:pt idx="305">
                  <c:v>241.07155926979232</c:v>
                </c:pt>
                <c:pt idx="306">
                  <c:v>244.11189389736171</c:v>
                </c:pt>
                <c:pt idx="307">
                  <c:v>246.25401696123205</c:v>
                </c:pt>
                <c:pt idx="308">
                  <c:v>247.48192272649305</c:v>
                </c:pt>
                <c:pt idx="309">
                  <c:v>247.78643640085289</c:v>
                </c:pt>
                <c:pt idx="310">
                  <c:v>247.16528268779348</c:v>
                </c:pt>
                <c:pt idx="311">
                  <c:v>245.62310278736453</c:v>
                </c:pt>
                <c:pt idx="312">
                  <c:v>243.1714197175877</c:v>
                </c:pt>
                <c:pt idx="313">
                  <c:v>239.82855221559046</c:v>
                </c:pt>
                <c:pt idx="314">
                  <c:v>235.61947786178371</c:v>
                </c:pt>
                <c:pt idx="315">
                  <c:v>230.57564644981454</c:v>
                </c:pt>
                <c:pt idx="316">
                  <c:v>224.73474499677201</c:v>
                </c:pt>
                <c:pt idx="317">
                  <c:v>218.14041614946521</c:v>
                </c:pt>
                <c:pt idx="318">
                  <c:v>210.84193209081553</c:v>
                </c:pt>
                <c:pt idx="319">
                  <c:v>202.8938263829051</c:v>
                </c:pt>
                <c:pt idx="320">
                  <c:v>194.3554864975136</c:v>
                </c:pt>
                <c:pt idx="321">
                  <c:v>185.29071007871192</c:v>
                </c:pt>
                <c:pt idx="322">
                  <c:v>175.76722825307547</c:v>
                </c:pt>
                <c:pt idx="323">
                  <c:v>165.85619954931138</c:v>
                </c:pt>
                <c:pt idx="324">
                  <c:v>155.63167820865218</c:v>
                </c:pt>
                <c:pt idx="325">
                  <c:v>145.17006085878262</c:v>
                </c:pt>
                <c:pt idx="326">
                  <c:v>134.54951568567913</c:v>
                </c:pt>
                <c:pt idx="327">
                  <c:v>123.84939836853526</c:v>
                </c:pt>
                <c:pt idx="328">
                  <c:v>113.14965914185359</c:v>
                </c:pt>
                <c:pt idx="329">
                  <c:v>102.53024541508066</c:v>
                </c:pt>
                <c:pt idx="330">
                  <c:v>92.070504413355877</c:v>
                </c:pt>
                <c:pt idx="331">
                  <c:v>81.848590302762432</c:v>
                </c:pt>
                <c:pt idx="332">
                  <c:v>71.940880230016859</c:v>
                </c:pt>
                <c:pt idx="333">
                  <c:v>62.421403639863875</c:v>
                </c:pt>
                <c:pt idx="334">
                  <c:v>53.361289134281151</c:v>
                </c:pt>
                <c:pt idx="335">
                  <c:v>44.828233006483316</c:v>
                </c:pt>
                <c:pt idx="336">
                  <c:v>36.885993420816959</c:v>
                </c:pt>
                <c:pt idx="337">
                  <c:v>29.593914017969738</c:v>
                </c:pt>
                <c:pt idx="338">
                  <c:v>23.006480505058732</c:v>
                </c:pt>
                <c:pt idx="339">
                  <c:v>17.172913543738233</c:v>
                </c:pt>
                <c:pt idx="340">
                  <c:v>12.136800978209465</c:v>
                </c:pt>
                <c:pt idx="341">
                  <c:v>7.9357721510926638</c:v>
                </c:pt>
                <c:pt idx="342">
                  <c:v>4.6012167406430535</c:v>
                </c:pt>
                <c:pt idx="343">
                  <c:v>2.158050220133191</c:v>
                </c:pt>
                <c:pt idx="344">
                  <c:v>0.62452769186329249</c:v>
                </c:pt>
                <c:pt idx="345">
                  <c:v>1.2107486814002755E-2</c:v>
                </c:pt>
                <c:pt idx="346">
                  <c:v>0.3253655491134424</c:v>
                </c:pt>
                <c:pt idx="347">
                  <c:v>1.5619612450285416</c:v>
                </c:pt>
                <c:pt idx="348">
                  <c:v>3.7126548519519389</c:v>
                </c:pt>
                <c:pt idx="349">
                  <c:v>6.7613765967102921</c:v>
                </c:pt>
                <c:pt idx="350">
                  <c:v>10.68534672734296</c:v>
                </c:pt>
                <c:pt idx="351">
                  <c:v>15.455245721192099</c:v>
                </c:pt>
                <c:pt idx="352">
                  <c:v>21.035433357517945</c:v>
                </c:pt>
                <c:pt idx="353">
                  <c:v>27.384215017760908</c:v>
                </c:pt>
                <c:pt idx="354">
                  <c:v>34.454153223664861</c:v>
                </c:pt>
                <c:pt idx="355">
                  <c:v>42.192422085502145</c:v>
                </c:pt>
                <c:pt idx="356">
                  <c:v>50.541202011970043</c:v>
                </c:pt>
                <c:pt idx="357">
                  <c:v>59.438111732551633</c:v>
                </c:pt>
                <c:pt idx="358">
                  <c:v>68.816674404288193</c:v>
                </c:pt>
                <c:pt idx="359">
                  <c:v>78.606814320280591</c:v>
                </c:pt>
                <c:pt idx="360">
                  <c:v>88.735380508545319</c:v>
                </c:pt>
                <c:pt idx="361">
                  <c:v>99.126693308946926</c:v>
                </c:pt>
                <c:pt idx="362">
                  <c:v>109.70310984425905</c:v>
                </c:pt>
                <c:pt idx="363">
                  <c:v>120.38560416017194</c:v>
                </c:pt>
                <c:pt idx="364">
                  <c:v>131.09435769953021</c:v>
                </c:pt>
                <c:pt idx="365">
                  <c:v>141.74935569882004</c:v>
                </c:pt>
                <c:pt idx="366">
                  <c:v>152.27098505068685</c:v>
                </c:pt>
                <c:pt idx="367">
                  <c:v>162.58062916532239</c:v>
                </c:pt>
                <c:pt idx="368">
                  <c:v>172.60125538596066</c:v>
                </c:pt>
                <c:pt idx="369">
                  <c:v>182.25799056939704</c:v>
                </c:pt>
                <c:pt idx="370">
                  <c:v>191.47868053081709</c:v>
                </c:pt>
                <c:pt idx="371">
                  <c:v>200.19442917283413</c:v>
                </c:pt>
                <c:pt idx="372">
                  <c:v>208.34011327042816</c:v>
                </c:pt>
                <c:pt idx="373">
                  <c:v>215.85486906533509</c:v>
                </c:pt>
                <c:pt idx="374">
                  <c:v>222.68254703412038</c:v>
                </c:pt>
                <c:pt idx="375">
                  <c:v>228.77213143195419</c:v>
                </c:pt>
                <c:pt idx="376">
                  <c:v>234.07812147728185</c:v>
                </c:pt>
                <c:pt idx="377">
                  <c:v>238.56087132923898</c:v>
                </c:pt>
                <c:pt idx="378">
                  <c:v>242.18688631750956</c:v>
                </c:pt>
                <c:pt idx="379">
                  <c:v>244.92907321124034</c:v>
                </c:pt>
                <c:pt idx="380">
                  <c:v>246.7669426570244</c:v>
                </c:pt>
                <c:pt idx="381">
                  <c:v>247.68676227335419</c:v>
                </c:pt>
                <c:pt idx="382">
                  <c:v>247.68165925763813</c:v>
                </c:pt>
                <c:pt idx="383">
                  <c:v>246.75167173911274</c:v>
                </c:pt>
                <c:pt idx="384">
                  <c:v>244.90374849394425</c:v>
                </c:pt>
                <c:pt idx="385">
                  <c:v>242.15169702465062</c:v>
                </c:pt>
                <c:pt idx="386">
                  <c:v>238.5160803917862</c:v>
                </c:pt>
                <c:pt idx="387">
                  <c:v>234.02406356875761</c:v>
                </c:pt>
                <c:pt idx="388">
                  <c:v>228.70921046778585</c:v>
                </c:pt>
                <c:pt idx="389">
                  <c:v>222.61123315362522</c:v>
                </c:pt>
                <c:pt idx="390">
                  <c:v>215.77569511888174</c:v>
                </c:pt>
                <c:pt idx="391">
                  <c:v>208.25367083803496</c:v>
                </c:pt>
                <c:pt idx="392">
                  <c:v>200.10136414393668</c:v>
                </c:pt>
                <c:pt idx="393">
                  <c:v>191.37968827824687</c:v>
                </c:pt>
                <c:pt idx="394">
                  <c:v>182.15381075362583</c:v>
                </c:pt>
                <c:pt idx="395">
                  <c:v>172.49266642842503</c:v>
                </c:pt>
                <c:pt idx="396">
                  <c:v>162.4684424321367</c:v>
                </c:pt>
                <c:pt idx="397">
                  <c:v>152.15603879019716</c:v>
                </c:pt>
                <c:pt idx="398">
                  <c:v>141.63250877828926</c:v>
                </c:pt>
                <c:pt idx="399">
                  <c:v>130.97648318776874</c:v>
                </c:pt>
                <c:pt idx="400">
                  <c:v>120.2675828040509</c:v>
                </c:pt>
                <c:pt idx="401">
                  <c:v>109.58582348785897</c:v>
                </c:pt>
                <c:pt idx="402">
                  <c:v>99.011018304499402</c:v>
                </c:pt>
                <c:pt idx="403">
                  <c:v>88.622181168417882</c:v>
                </c:pt>
                <c:pt idx="404">
                  <c:v>78.496936458918981</c:v>
                </c:pt>
                <c:pt idx="405">
                  <c:v>68.7109390183698</c:v>
                </c:pt>
                <c:pt idx="406">
                  <c:v>59.337308866582475</c:v>
                </c:pt>
                <c:pt idx="407">
                  <c:v>50.446084855148882</c:v>
                </c:pt>
                <c:pt idx="408">
                  <c:v>42.103701343960495</c:v>
                </c:pt>
                <c:pt idx="409">
                  <c:v>34.372491810142975</c:v>
                </c:pt>
                <c:pt idx="410">
                  <c:v>27.310223098386984</c:v>
                </c:pt>
                <c:pt idx="411">
                  <c:v>20.969663792708559</c:v>
                </c:pt>
                <c:pt idx="412">
                  <c:v>15.398189934729601</c:v>
                </c:pt>
                <c:pt idx="413">
                  <c:v>10.637431034507131</c:v>
                </c:pt>
                <c:pt idx="414">
                  <c:v>6.7229590188914443</c:v>
                </c:pt>
                <c:pt idx="415">
                  <c:v>3.6840224415500131</c:v>
                </c:pt>
                <c:pt idx="416">
                  <c:v>1.5433279406255593</c:v>
                </c:pt>
                <c:pt idx="417">
                  <c:v>0.31687057694524867</c:v>
                </c:pt>
                <c:pt idx="418">
                  <c:v>1.3814320485209919E-2</c:v>
                </c:pt>
                <c:pt idx="419">
                  <c:v>0.63642357807896133</c:v>
                </c:pt>
                <c:pt idx="420">
                  <c:v>2.1800462739900865</c:v>
                </c:pt>
                <c:pt idx="421">
                  <c:v>4.6331486097689663</c:v>
                </c:pt>
                <c:pt idx="422">
                  <c:v>7.9774012436713377</c:v>
                </c:pt>
                <c:pt idx="423">
                  <c:v>12.187816245715439</c:v>
                </c:pt>
                <c:pt idx="424">
                  <c:v>17.232933805061094</c:v>
                </c:pt>
                <c:pt idx="425">
                  <c:v>23.075057294651302</c:v>
                </c:pt>
                <c:pt idx="426">
                  <c:v>29.670534936739458</c:v>
                </c:pt>
                <c:pt idx="427">
                  <c:v>36.97008596472044</c:v>
                </c:pt>
                <c:pt idx="428">
                  <c:v>44.919168844221645</c:v>
                </c:pt>
                <c:pt idx="429">
                  <c:v>53.458388802131694</c:v>
                </c:pt>
                <c:pt idx="430">
                  <c:v>62.523941618565772</c:v>
                </c:pt>
                <c:pt idx="431">
                  <c:v>72.048090365777171</c:v>
                </c:pt>
                <c:pt idx="432">
                  <c:v>81.959671531889541</c:v>
                </c:pt>
                <c:pt idx="433">
                  <c:v>92.184626747725702</c:v>
                </c:pt>
                <c:pt idx="434">
                  <c:v>102.64655614372359</c:v>
                </c:pt>
                <c:pt idx="435">
                  <c:v>113.26728920233187</c:v>
                </c:pt>
                <c:pt idx="436">
                  <c:v>123.9674688404948</c:v>
                </c:pt>
                <c:pt idx="437">
                  <c:v>134.6671443580515</c:v>
                </c:pt>
                <c:pt idx="438">
                  <c:v>145.28636882158295</c:v>
                </c:pt>
                <c:pt idx="439">
                  <c:v>155.74579642011059</c:v>
                </c:pt>
                <c:pt idx="440">
                  <c:v>165.96727532926673</c:v>
                </c:pt>
                <c:pt idx="441">
                  <c:v>175.87443165411759</c:v>
                </c:pt>
                <c:pt idx="442">
                  <c:v>185.39324008746647</c:v>
                </c:pt>
                <c:pt idx="443">
                  <c:v>194.45257701974222</c:v>
                </c:pt>
                <c:pt idx="444">
                  <c:v>202.98475196768135</c:v>
                </c:pt>
                <c:pt idx="445">
                  <c:v>210.92601335102469</c:v>
                </c:pt>
                <c:pt idx="446">
                  <c:v>218.21702483812095</c:v>
                </c:pt>
                <c:pt idx="447">
                  <c:v>224.80330870121352</c:v>
                </c:pt>
                <c:pt idx="448">
                  <c:v>230.63565286871915</c:v>
                </c:pt>
                <c:pt idx="449">
                  <c:v>235.67047863303301</c:v>
                </c:pt>
                <c:pt idx="450">
                  <c:v>239.87016626638916</c:v>
                </c:pt>
                <c:pt idx="451">
                  <c:v>243.20333611180126</c:v>
                </c:pt>
                <c:pt idx="452">
                  <c:v>245.64508304880326</c:v>
                </c:pt>
                <c:pt idx="453">
                  <c:v>247.17716258208486</c:v>
                </c:pt>
                <c:pt idx="454">
                  <c:v>247.78812716258369</c:v>
                </c:pt>
                <c:pt idx="455">
                  <c:v>247.47341172245626</c:v>
                </c:pt>
                <c:pt idx="456">
                  <c:v>246.23536778482108</c:v>
                </c:pt>
                <c:pt idx="457">
                  <c:v>244.08324589340612</c:v>
                </c:pt>
                <c:pt idx="458">
                  <c:v>241.03312649338812</c:v>
                </c:pt>
                <c:pt idx="459">
                  <c:v>237.10779977987102</c:v>
                </c:pt>
                <c:pt idx="460">
                  <c:v>232.33659541176809</c:v>
                </c:pt>
                <c:pt idx="461">
                  <c:v>226.75516336344788</c:v>
                </c:pt>
                <c:pt idx="462">
                  <c:v>220.40520755159667</c:v>
                </c:pt>
                <c:pt idx="463">
                  <c:v>213.33417422761499</c:v>
                </c:pt>
                <c:pt idx="464">
                  <c:v>205.59489746384844</c:v>
                </c:pt>
                <c:pt idx="465">
                  <c:v>197.24520438254297</c:v>
                </c:pt>
                <c:pt idx="466">
                  <c:v>188.34748307722009</c:v>
                </c:pt>
                <c:pt idx="467">
                  <c:v>178.96821645492074</c:v>
                </c:pt>
                <c:pt idx="468">
                  <c:v>169.17748548239322</c:v>
                </c:pt>
                <c:pt idx="469">
                  <c:v>159.04844554794039</c:v>
                </c:pt>
                <c:pt idx="470">
                  <c:v>148.65677985148056</c:v>
                </c:pt>
                <c:pt idx="471">
                  <c:v>138.08013390704599</c:v>
                </c:pt>
                <c:pt idx="472">
                  <c:v>127.39753538306898</c:v>
                </c:pt>
                <c:pt idx="473">
                  <c:v>116.68880361533745</c:v>
                </c:pt>
                <c:pt idx="474">
                  <c:v>106.03395320468974</c:v>
                </c:pt>
                <c:pt idx="475">
                  <c:v>95.51259615571162</c:v>
                </c:pt>
                <c:pt idx="476">
                  <c:v>85.20334702359321</c:v>
                </c:pt>
                <c:pt idx="477">
                  <c:v>75.183235513826276</c:v>
                </c:pt>
                <c:pt idx="478">
                  <c:v>65.52713092374843</c:v>
                </c:pt>
                <c:pt idx="479">
                  <c:v>56.307182726441809</c:v>
                </c:pt>
                <c:pt idx="480">
                  <c:v>47.592281476902414</c:v>
                </c:pt>
                <c:pt idx="481">
                  <c:v>39.447544068516336</c:v>
                </c:pt>
                <c:pt idx="482">
                  <c:v>31.933827185979951</c:v>
                </c:pt>
                <c:pt idx="483">
                  <c:v>25.107272590072782</c:v>
                </c:pt>
                <c:pt idx="484">
                  <c:v>19.018887631895794</c:v>
                </c:pt>
                <c:pt idx="485">
                  <c:v>13.714164130904152</c:v>
                </c:pt>
                <c:pt idx="486">
                  <c:v>9.2327384644670047</c:v>
                </c:pt>
                <c:pt idx="487">
                  <c:v>5.6080954087159256</c:v>
                </c:pt>
                <c:pt idx="488">
                  <c:v>2.8673179435577083</c:v>
                </c:pt>
                <c:pt idx="489">
                  <c:v>1.0308848912858508</c:v>
                </c:pt>
                <c:pt idx="490">
                  <c:v>0.11251790081570334</c:v>
                </c:pt>
                <c:pt idx="491">
                  <c:v>0.11907892085991989</c:v>
                </c:pt>
                <c:pt idx="492">
                  <c:v>1.0505189281157641</c:v>
                </c:pt>
                <c:pt idx="493">
                  <c:v>2.8998782935622671</c:v>
                </c:pt>
                <c:pt idx="494">
                  <c:v>5.6533387841312219</c:v>
                </c:pt>
              </c:numCache>
            </c:numRef>
          </c:val>
          <c:smooth val="0"/>
        </c:ser>
        <c:ser>
          <c:idx val="5"/>
          <c:order val="5"/>
          <c:tx>
            <c:strRef>
              <c:f>Calculations!$I$10</c:f>
              <c:strCache>
                <c:ptCount val="1"/>
                <c:pt idx="0">
                  <c:v>F6</c:v>
                </c:pt>
              </c:strCache>
            </c:strRef>
          </c:tx>
          <c:spPr>
            <a:ln w="12700">
              <a:solidFill>
                <a:srgbClr val="800000"/>
              </a:solidFill>
              <a:prstDash val="solid"/>
            </a:ln>
          </c:spPr>
          <c:marker>
            <c:symbol val="none"/>
          </c:marker>
          <c:val>
            <c:numRef>
              <c:f>Calculations!$I$11:$I$505</c:f>
              <c:numCache>
                <c:formatCode>General</c:formatCode>
                <c:ptCount val="495"/>
                <c:pt idx="0">
                  <c:v>206.45000000000002</c:v>
                </c:pt>
                <c:pt idx="1">
                  <c:v>203.47311269112268</c:v>
                </c:pt>
                <c:pt idx="2">
                  <c:v>200.49684436704715</c:v>
                </c:pt>
                <c:pt idx="3">
                  <c:v>197.52181388386927</c:v>
                </c:pt>
                <c:pt idx="4">
                  <c:v>194.54863984030078</c:v>
                </c:pt>
                <c:pt idx="5">
                  <c:v>191.57794044904318</c:v>
                </c:pt>
                <c:pt idx="6">
                  <c:v>188.61033340824332</c:v>
                </c:pt>
                <c:pt idx="7">
                  <c:v>185.64643577305463</c:v>
                </c:pt>
                <c:pt idx="8">
                  <c:v>182.68686382733344</c:v>
                </c:pt>
                <c:pt idx="9">
                  <c:v>179.73223295549417</c:v>
                </c:pt>
                <c:pt idx="10">
                  <c:v>176.78315751455307</c:v>
                </c:pt>
                <c:pt idx="11">
                  <c:v>173.84025070638415</c:v>
                </c:pt>
                <c:pt idx="12">
                  <c:v>170.90412445021667</c:v>
                </c:pt>
                <c:pt idx="13">
                  <c:v>167.97538925539789</c:v>
                </c:pt>
                <c:pt idx="14">
                  <c:v>165.05465409445043</c:v>
                </c:pt>
                <c:pt idx="15">
                  <c:v>162.14252627644822</c:v>
                </c:pt>
                <c:pt idx="16">
                  <c:v>159.23961132073828</c:v>
                </c:pt>
                <c:pt idx="17">
                  <c:v>156.3465128310356</c:v>
                </c:pt>
                <c:pt idx="18">
                  <c:v>153.46383236991497</c:v>
                </c:pt>
                <c:pt idx="19">
                  <c:v>150.59216933372866</c:v>
                </c:pt>
                <c:pt idx="20">
                  <c:v>147.73212082797318</c:v>
                </c:pt>
                <c:pt idx="21">
                  <c:v>144.88428154313351</c:v>
                </c:pt>
                <c:pt idx="22">
                  <c:v>142.04924363102862</c:v>
                </c:pt>
                <c:pt idx="23">
                  <c:v>139.2275965816855</c:v>
                </c:pt>
                <c:pt idx="24">
                  <c:v>136.41992710076605</c:v>
                </c:pt>
                <c:pt idx="25">
                  <c:v>133.6268189875737</c:v>
                </c:pt>
                <c:pt idx="26">
                  <c:v>130.8488530136633</c:v>
                </c:pt>
                <c:pt idx="27">
                  <c:v>128.08660680208197</c:v>
                </c:pt>
                <c:pt idx="28">
                  <c:v>125.3406547072628</c:v>
                </c:pt>
                <c:pt idx="29">
                  <c:v>122.61156769560021</c:v>
                </c:pt>
                <c:pt idx="30">
                  <c:v>119.89991322672824</c:v>
                </c:pt>
                <c:pt idx="31">
                  <c:v>117.20625513552848</c:v>
                </c:pt>
                <c:pt idx="32">
                  <c:v>114.53115351489221</c:v>
                </c:pt>
                <c:pt idx="33">
                  <c:v>111.87516459925959</c:v>
                </c:pt>
                <c:pt idx="34">
                  <c:v>109.23884064896237</c:v>
                </c:pt>
                <c:pt idx="35">
                  <c:v>106.62272983539158</c:v>
                </c:pt>
                <c:pt idx="36">
                  <c:v>104.02737612701686</c:v>
                </c:pt>
                <c:pt idx="37">
                  <c:v>101.45331917627828</c:v>
                </c:pt>
                <c:pt idx="38">
                  <c:v>98.901094207376914</c:v>
                </c:pt>
                <c:pt idx="39">
                  <c:v>96.371231904985038</c:v>
                </c:pt>
                <c:pt idx="40">
                  <c:v>93.864258303901195</c:v>
                </c:pt>
                <c:pt idx="41">
                  <c:v>91.380694679671436</c:v>
                </c:pt>
                <c:pt idx="42">
                  <c:v>88.9210574402003</c:v>
                </c:pt>
                <c:pt idx="43">
                  <c:v>86.485858018374145</c:v>
                </c:pt>
                <c:pt idx="44">
                  <c:v>84.075602765718941</c:v>
                </c:pt>
                <c:pt idx="45">
                  <c:v>81.690792847114295</c:v>
                </c:pt>
                <c:pt idx="46">
                  <c:v>79.331924136585968</c:v>
                </c:pt>
                <c:pt idx="47">
                  <c:v>76.999487114199241</c:v>
                </c:pt>
                <c:pt idx="48">
                  <c:v>74.693966764072542</c:v>
                </c:pt>
                <c:pt idx="49">
                  <c:v>72.415842473535378</c:v>
                </c:pt>
                <c:pt idx="50">
                  <c:v>70.165587933448563</c:v>
                </c:pt>
                <c:pt idx="51">
                  <c:v>67.943671039710068</c:v>
                </c:pt>
                <c:pt idx="52">
                  <c:v>65.750553795964919</c:v>
                </c:pt>
                <c:pt idx="53">
                  <c:v>63.586692217541128</c:v>
                </c:pt>
                <c:pt idx="54">
                  <c:v>61.452536236629811</c:v>
                </c:pt>
                <c:pt idx="55">
                  <c:v>59.348529608731212</c:v>
                </c:pt>
                <c:pt idx="56">
                  <c:v>57.275109820384216</c:v>
                </c:pt>
                <c:pt idx="57">
                  <c:v>55.232707998199629</c:v>
                </c:pt>
                <c:pt idx="58">
                  <c:v>53.221748819216288</c:v>
                </c:pt>
                <c:pt idx="59">
                  <c:v>51.242650422597393</c:v>
                </c:pt>
                <c:pt idx="60">
                  <c:v>49.295824322687196</c:v>
                </c:pt>
                <c:pt idx="61">
                  <c:v>47.381675323444426</c:v>
                </c:pt>
                <c:pt idx="62">
                  <c:v>45.500601434271289</c:v>
                </c:pt>
                <c:pt idx="63">
                  <c:v>43.652993787255866</c:v>
                </c:pt>
                <c:pt idx="64">
                  <c:v>41.839236555843058</c:v>
                </c:pt>
                <c:pt idx="65">
                  <c:v>40.059706874953974</c:v>
                </c:pt>
                <c:pt idx="66">
                  <c:v>38.314774762567765</c:v>
                </c:pt>
                <c:pt idx="67">
                  <c:v>36.604803042784283</c:v>
                </c:pt>
                <c:pt idx="68">
                  <c:v>34.930147270381326</c:v>
                </c:pt>
                <c:pt idx="69">
                  <c:v>33.291155656884314</c:v>
                </c:pt>
                <c:pt idx="70">
                  <c:v>31.688168998162951</c:v>
                </c:pt>
                <c:pt idx="71">
                  <c:v>30.121520603568911</c:v>
                </c:pt>
                <c:pt idx="72">
                  <c:v>28.591536226630978</c:v>
                </c:pt>
                <c:pt idx="73">
                  <c:v>27.098533997321169</c:v>
                </c:pt>
                <c:pt idx="74">
                  <c:v>25.642824355905674</c:v>
                </c:pt>
                <c:pt idx="75">
                  <c:v>24.224709988395318</c:v>
                </c:pt>
                <c:pt idx="76">
                  <c:v>22.844485763607508</c:v>
                </c:pt>
                <c:pt idx="77">
                  <c:v>21.50243867185435</c:v>
                </c:pt>
                <c:pt idx="78">
                  <c:v>20.19884776526888</c:v>
                </c:pt>
                <c:pt idx="79">
                  <c:v>18.933984099781298</c:v>
                </c:pt>
                <c:pt idx="80">
                  <c:v>17.708110678758459</c:v>
                </c:pt>
                <c:pt idx="81">
                  <c:v>16.521482398317715</c:v>
                </c:pt>
                <c:pt idx="82">
                  <c:v>15.374345994325893</c:v>
                </c:pt>
                <c:pt idx="83">
                  <c:v>14.266939991095796</c:v>
                </c:pt>
                <c:pt idx="84">
                  <c:v>13.199494651789621</c:v>
                </c:pt>
                <c:pt idx="85">
                  <c:v>12.172231930540278</c:v>
                </c:pt>
                <c:pt idx="86">
                  <c:v>11.185365426300734</c:v>
                </c:pt>
                <c:pt idx="87">
                  <c:v>10.239100338429893</c:v>
                </c:pt>
                <c:pt idx="88">
                  <c:v>9.3336334240255781</c:v>
                </c:pt>
                <c:pt idx="89">
                  <c:v>8.4691529570131081</c:v>
                </c:pt>
                <c:pt idx="90">
                  <c:v>7.6458386889970029</c:v>
                </c:pt>
                <c:pt idx="91">
                  <c:v>6.863861811885414</c:v>
                </c:pt>
                <c:pt idx="92">
                  <c:v>6.1233849222943206</c:v>
                </c:pt>
                <c:pt idx="93">
                  <c:v>5.4245619877384286</c:v>
                </c:pt>
                <c:pt idx="94">
                  <c:v>4.7675383146169281</c:v>
                </c:pt>
                <c:pt idx="95">
                  <c:v>4.1524505179997107</c:v>
                </c:pt>
                <c:pt idx="96">
                  <c:v>3.5794264932212059</c:v>
                </c:pt>
                <c:pt idx="97">
                  <c:v>3.0485853892869841</c:v>
                </c:pt>
                <c:pt idx="98">
                  <c:v>2.5600375840988931</c:v>
                </c:pt>
                <c:pt idx="99">
                  <c:v>2.1138846615044429</c:v>
                </c:pt>
                <c:pt idx="100">
                  <c:v>1.7102193901743021</c:v>
                </c:pt>
                <c:pt idx="101">
                  <c:v>1.3491257043128542</c:v>
                </c:pt>
                <c:pt idx="102">
                  <c:v>1.0306786862058459</c:v>
                </c:pt>
                <c:pt idx="103">
                  <c:v>0.75494455060848509</c:v>
                </c:pt>
                <c:pt idx="104">
                  <c:v>0.52198063097731051</c:v>
                </c:pt>
                <c:pt idx="105">
                  <c:v>0.33183536754893339</c:v>
                </c:pt>
                <c:pt idx="106">
                  <c:v>0.18454829726783828</c:v>
                </c:pt>
                <c:pt idx="107">
                  <c:v>8.0150045565346772E-2</c:v>
                </c:pt>
                <c:pt idx="108">
                  <c:v>1.866231999187562E-2</c:v>
                </c:pt>
                <c:pt idx="109">
                  <c:v>9.7905703029255164E-5</c:v>
                </c:pt>
                <c:pt idx="110">
                  <c:v>2.4460662801374156E-2</c:v>
                </c:pt>
                <c:pt idx="111">
                  <c:v>9.1745525533696082E-2</c:v>
                </c:pt>
                <c:pt idx="112">
                  <c:v>0.20193850334445074</c:v>
                </c:pt>
                <c:pt idx="113">
                  <c:v>0.35501668378466888</c:v>
                </c:pt>
                <c:pt idx="114">
                  <c:v>0.55094823727614539</c:v>
                </c:pt>
                <c:pt idx="115">
                  <c:v>0.78969242373003112</c:v>
                </c:pt>
                <c:pt idx="116">
                  <c:v>1.071199601017554</c:v>
                </c:pt>
                <c:pt idx="117">
                  <c:v>1.3954112352924142</c:v>
                </c:pt>
                <c:pt idx="118">
                  <c:v>1.7622599131615857</c:v>
                </c:pt>
                <c:pt idx="119">
                  <c:v>2.1716693557025906</c:v>
                </c:pt>
                <c:pt idx="120">
                  <c:v>2.6235544343243191</c:v>
                </c:pt>
                <c:pt idx="121">
                  <c:v>3.1178211884677296</c:v>
                </c:pt>
                <c:pt idx="122">
                  <c:v>3.6543668451430449</c:v>
                </c:pt>
                <c:pt idx="123">
                  <c:v>4.2330798402995242</c:v>
                </c:pt>
                <c:pt idx="124">
                  <c:v>4.8538398420228646</c:v>
                </c:pt>
                <c:pt idx="125">
                  <c:v>5.5165177755559114</c:v>
                </c:pt>
                <c:pt idx="126">
                  <c:v>6.22097585013708</c:v>
                </c:pt>
                <c:pt idx="127">
                  <c:v>6.9670675876513144</c:v>
                </c:pt>
                <c:pt idx="128">
                  <c:v>7.7546378530874733</c:v>
                </c:pt>
                <c:pt idx="129">
                  <c:v>8.5835228867952367</c:v>
                </c:pt>
                <c:pt idx="130">
                  <c:v>9.4535503385358766</c:v>
                </c:pt>
                <c:pt idx="131">
                  <c:v>10.364539303319162</c:v>
                </c:pt>
                <c:pt idx="132">
                  <c:v>11.31630035901884</c:v>
                </c:pt>
                <c:pt idx="133">
                  <c:v>12.308635605759207</c:v>
                </c:pt>
                <c:pt idx="134">
                  <c:v>13.341338707064494</c:v>
                </c:pt>
                <c:pt idx="135">
                  <c:v>14.41419493276257</c:v>
                </c:pt>
                <c:pt idx="136">
                  <c:v>15.526981203633795</c:v>
                </c:pt>
                <c:pt idx="137">
                  <c:v>16.6794661377956</c:v>
                </c:pt>
                <c:pt idx="138">
                  <c:v>17.871410098814295</c:v>
                </c:pt>
                <c:pt idx="139">
                  <c:v>19.102565245532389</c:v>
                </c:pt>
                <c:pt idx="140">
                  <c:v>20.372675583602415</c:v>
                </c:pt>
                <c:pt idx="141">
                  <c:v>21.681477018715583</c:v>
                </c:pt>
                <c:pt idx="142">
                  <c:v>23.028697411515424</c:v>
                </c:pt>
                <c:pt idx="143">
                  <c:v>24.41405663418351</c:v>
                </c:pt>
                <c:pt idx="144">
                  <c:v>25.837266628686251</c:v>
                </c:pt>
                <c:pt idx="145">
                  <c:v>27.298031466671745</c:v>
                </c:pt>
                <c:pt idx="146">
                  <c:v>28.796047411000927</c:v>
                </c:pt>
                <c:pt idx="147">
                  <c:v>30.33100297890482</c:v>
                </c:pt>
                <c:pt idx="148">
                  <c:v>31.902579006750784</c:v>
                </c:pt>
                <c:pt idx="149">
                  <c:v>33.510448716405904</c:v>
                </c:pt>
                <c:pt idx="150">
                  <c:v>35.154277783184853</c:v>
                </c:pt>
                <c:pt idx="151">
                  <c:v>36.833724405365444</c:v>
                </c:pt>
                <c:pt idx="152">
                  <c:v>38.548439375259562</c:v>
                </c:pt>
                <c:pt idx="153">
                  <c:v>40.298066151824429</c:v>
                </c:pt>
                <c:pt idx="154">
                  <c:v>42.082240934798079</c:v>
                </c:pt>
                <c:pt idx="155">
                  <c:v>43.90059274034374</c:v>
                </c:pt>
                <c:pt idx="156">
                  <c:v>45.752743478190098</c:v>
                </c:pt>
                <c:pt idx="157">
                  <c:v>47.638308030245923</c:v>
                </c:pt>
                <c:pt idx="158">
                  <c:v>49.556894330679029</c:v>
                </c:pt>
                <c:pt idx="159">
                  <c:v>51.508103447438231</c:v>
                </c:pt>
                <c:pt idx="160">
                  <c:v>53.491529665202904</c:v>
                </c:pt>
                <c:pt idx="161">
                  <c:v>55.506760569744245</c:v>
                </c:pt>
                <c:pt idx="162">
                  <c:v>57.553377133678282</c:v>
                </c:pt>
                <c:pt idx="163">
                  <c:v>59.63095380359394</c:v>
                </c:pt>
                <c:pt idx="164">
                  <c:v>61.739058588539137</c:v>
                </c:pt>
                <c:pt idx="165">
                  <c:v>63.877253149844535</c:v>
                </c:pt>
                <c:pt idx="166">
                  <c:v>66.045092892266666</c:v>
                </c:pt>
                <c:pt idx="167">
                  <c:v>68.242127056434413</c:v>
                </c:pt>
                <c:pt idx="168">
                  <c:v>70.467898812573338</c:v>
                </c:pt>
                <c:pt idx="169">
                  <c:v>72.721945355496075</c:v>
                </c:pt>
                <c:pt idx="170">
                  <c:v>75.003798000833001</c:v>
                </c:pt>
                <c:pt idx="171">
                  <c:v>77.312982282485308</c:v>
                </c:pt>
                <c:pt idx="172">
                  <c:v>79.649018051281743</c:v>
                </c:pt>
                <c:pt idx="173">
                  <c:v>82.011419574815719</c:v>
                </c:pt>
                <c:pt idx="174">
                  <c:v>84.399695638443276</c:v>
                </c:pt>
                <c:pt idx="175">
                  <c:v>86.813349647422413</c:v>
                </c:pt>
                <c:pt idx="176">
                  <c:v>89.251879730169478</c:v>
                </c:pt>
                <c:pt idx="177">
                  <c:v>91.714778842613541</c:v>
                </c:pt>
                <c:pt idx="178">
                  <c:v>94.201534873626386</c:v>
                </c:pt>
                <c:pt idx="179">
                  <c:v>96.711630751505339</c:v>
                </c:pt>
                <c:pt idx="180">
                  <c:v>99.244544551488829</c:v>
                </c:pt>
                <c:pt idx="181">
                  <c:v>101.79974960428004</c:v>
                </c:pt>
                <c:pt idx="182">
                  <c:v>104.37671460555678</c:v>
                </c:pt>
                <c:pt idx="183">
                  <c:v>106.97490372644674</c:v>
                </c:pt>
                <c:pt idx="184">
                  <c:v>109.59377672494189</c:v>
                </c:pt>
                <c:pt idx="185">
                  <c:v>112.23278905823078</c:v>
                </c:pt>
                <c:pt idx="186">
                  <c:v>114.89139199592631</c:v>
                </c:pt>
                <c:pt idx="187">
                  <c:v>117.56903273416276</c:v>
                </c:pt>
                <c:pt idx="188">
                  <c:v>120.26515451054055</c:v>
                </c:pt>
                <c:pt idx="189">
                  <c:v>122.97919671989413</c:v>
                </c:pt>
                <c:pt idx="190">
                  <c:v>125.71059503085807</c:v>
                </c:pt>
                <c:pt idx="191">
                  <c:v>128.45878150320959</c:v>
                </c:pt>
                <c:pt idx="192">
                  <c:v>131.22318470596002</c:v>
                </c:pt>
                <c:pt idx="193">
                  <c:v>134.00322983617198</c:v>
                </c:pt>
                <c:pt idx="194">
                  <c:v>136.79833883847942</c:v>
                </c:pt>
                <c:pt idx="195">
                  <c:v>139.6079305252822</c:v>
                </c:pt>
                <c:pt idx="196">
                  <c:v>142.43142069759176</c:v>
                </c:pt>
                <c:pt idx="197">
                  <c:v>145.26822226650592</c:v>
                </c:pt>
                <c:pt idx="198">
                  <c:v>148.11774537527987</c:v>
                </c:pt>
                <c:pt idx="199">
                  <c:v>150.9793975219763</c:v>
                </c:pt>
                <c:pt idx="200">
                  <c:v>153.85258368266568</c:v>
                </c:pt>
                <c:pt idx="201">
                  <c:v>156.73670643514728</c:v>
                </c:pt>
                <c:pt idx="202">
                  <c:v>159.63116608317316</c:v>
                </c:pt>
                <c:pt idx="203">
                  <c:v>162.53536078114263</c:v>
                </c:pt>
                <c:pt idx="204">
                  <c:v>165.44868665924321</c:v>
                </c:pt>
                <c:pt idx="205">
                  <c:v>168.37053794901558</c:v>
                </c:pt>
                <c:pt idx="206">
                  <c:v>171.30030710930868</c:v>
                </c:pt>
                <c:pt idx="207">
                  <c:v>174.2373849526069</c:v>
                </c:pt>
                <c:pt idx="208">
                  <c:v>177.18116077169981</c:v>
                </c:pt>
                <c:pt idx="209">
                  <c:v>180.13102246666438</c:v>
                </c:pt>
                <c:pt idx="210">
                  <c:v>183.08635667214006</c:v>
                </c:pt>
                <c:pt idx="211">
                  <c:v>186.04654888486724</c:v>
                </c:pt>
                <c:pt idx="212">
                  <c:v>189.01098359145828</c:v>
                </c:pt>
                <c:pt idx="213">
                  <c:v>191.97904439638444</c:v>
                </c:pt>
                <c:pt idx="214">
                  <c:v>194.95011415014048</c:v>
                </c:pt>
                <c:pt idx="215">
                  <c:v>197.92357507756975</c:v>
                </c:pt>
                <c:pt idx="216">
                  <c:v>200.89880890631954</c:v>
                </c:pt>
                <c:pt idx="217">
                  <c:v>203.87519699539624</c:v>
                </c:pt>
                <c:pt idx="218">
                  <c:v>206.85212046380084</c:v>
                </c:pt>
                <c:pt idx="219">
                  <c:v>209.82896031921317</c:v>
                </c:pt>
                <c:pt idx="220">
                  <c:v>212.80509758669874</c:v>
                </c:pt>
                <c:pt idx="221">
                  <c:v>215.77991343741152</c:v>
                </c:pt>
                <c:pt idx="222">
                  <c:v>218.75278931726933</c:v>
                </c:pt>
                <c:pt idx="223">
                  <c:v>221.72310707556696</c:v>
                </c:pt>
                <c:pt idx="224">
                  <c:v>224.69024909351154</c:v>
                </c:pt>
                <c:pt idx="225">
                  <c:v>227.65359841264132</c:v>
                </c:pt>
                <c:pt idx="226">
                  <c:v>230.6125388631115</c:v>
                </c:pt>
                <c:pt idx="227">
                  <c:v>233.56645519181458</c:v>
                </c:pt>
                <c:pt idx="228">
                  <c:v>236.51473319030978</c:v>
                </c:pt>
                <c:pt idx="229">
                  <c:v>239.45675982253474</c:v>
                </c:pt>
                <c:pt idx="230">
                  <c:v>242.39192335227631</c:v>
                </c:pt>
                <c:pt idx="231">
                  <c:v>245.31961347036633</c:v>
                </c:pt>
                <c:pt idx="232">
                  <c:v>248.23922142158551</c:v>
                </c:pt>
                <c:pt idx="233">
                  <c:v>251.15014013124119</c:v>
                </c:pt>
                <c:pt idx="234">
                  <c:v>254.0517643313959</c:v>
                </c:pt>
                <c:pt idx="235">
                  <c:v>256.94349068672216</c:v>
                </c:pt>
                <c:pt idx="236">
                  <c:v>259.82471791995329</c:v>
                </c:pt>
                <c:pt idx="237">
                  <c:v>262.69484693690663</c:v>
                </c:pt>
                <c:pt idx="238">
                  <c:v>265.55328095105529</c:v>
                </c:pt>
                <c:pt idx="239">
                  <c:v>268.39942560761529</c:v>
                </c:pt>
                <c:pt idx="240">
                  <c:v>271.23268910713227</c:v>
                </c:pt>
                <c:pt idx="241">
                  <c:v>274.05248232853342</c:v>
                </c:pt>
                <c:pt idx="242">
                  <c:v>276.85821895162348</c:v>
                </c:pt>
                <c:pt idx="243">
                  <c:v>279.64931557899826</c:v>
                </c:pt>
                <c:pt idx="244">
                  <c:v>282.4251918573521</c:v>
                </c:pt>
                <c:pt idx="245">
                  <c:v>285.18527059814846</c:v>
                </c:pt>
                <c:pt idx="246">
                  <c:v>287.92897789763686</c:v>
                </c:pt>
                <c:pt idx="247">
                  <c:v>290.65574325618383</c:v>
                </c:pt>
                <c:pt idx="248">
                  <c:v>293.3649996968968</c:v>
                </c:pt>
                <c:pt idx="249">
                  <c:v>296.05618388351718</c:v>
                </c:pt>
                <c:pt idx="250">
                  <c:v>298.72873623755299</c:v>
                </c:pt>
                <c:pt idx="251">
                  <c:v>301.3821010546331</c:v>
                </c:pt>
                <c:pt idx="252">
                  <c:v>304.01572662005583</c:v>
                </c:pt>
                <c:pt idx="253">
                  <c:v>306.62906532350576</c:v>
                </c:pt>
                <c:pt idx="254">
                  <c:v>309.22157377291836</c:v>
                </c:pt>
                <c:pt idx="255">
                  <c:v>311.79271290746919</c:v>
                </c:pt>
                <c:pt idx="256">
                  <c:v>314.3419481096588</c:v>
                </c:pt>
                <c:pt idx="257">
                  <c:v>316.86874931647844</c:v>
                </c:pt>
                <c:pt idx="258">
                  <c:v>319.3725911296234</c:v>
                </c:pt>
                <c:pt idx="259">
                  <c:v>321.85295292474075</c:v>
                </c:pt>
                <c:pt idx="260">
                  <c:v>324.30931895968354</c:v>
                </c:pt>
                <c:pt idx="261">
                  <c:v>326.74117848174706</c:v>
                </c:pt>
                <c:pt idx="262">
                  <c:v>329.14802583387171</c:v>
                </c:pt>
                <c:pt idx="263">
                  <c:v>331.52936055978353</c:v>
                </c:pt>
                <c:pt idx="264">
                  <c:v>333.8846875080539</c:v>
                </c:pt>
                <c:pt idx="265">
                  <c:v>336.21351693505699</c:v>
                </c:pt>
                <c:pt idx="266">
                  <c:v>338.51536460680268</c:v>
                </c:pt>
                <c:pt idx="267">
                  <c:v>340.78975189962193</c:v>
                </c:pt>
                <c:pt idx="268">
                  <c:v>343.03620589968887</c:v>
                </c:pt>
                <c:pt idx="269">
                  <c:v>345.25425950135258</c:v>
                </c:pt>
                <c:pt idx="270">
                  <c:v>347.44345150426307</c:v>
                </c:pt>
                <c:pt idx="271">
                  <c:v>349.60332670926869</c:v>
                </c:pt>
                <c:pt idx="272">
                  <c:v>351.73343601306561</c:v>
                </c:pt>
                <c:pt idx="273">
                  <c:v>353.83333650157977</c:v>
                </c:pt>
                <c:pt idx="274">
                  <c:v>355.90259154206331</c:v>
                </c:pt>
                <c:pt idx="275">
                  <c:v>357.94077087388177</c:v>
                </c:pt>
                <c:pt idx="276">
                  <c:v>359.94745069797989</c:v>
                </c:pt>
                <c:pt idx="277">
                  <c:v>361.92221376500152</c:v>
                </c:pt>
                <c:pt idx="278">
                  <c:v>363.86464946204859</c:v>
                </c:pt>
                <c:pt idx="279">
                  <c:v>365.77435389805964</c:v>
                </c:pt>
                <c:pt idx="280">
                  <c:v>367.65092998779096</c:v>
                </c:pt>
                <c:pt idx="281">
                  <c:v>369.49398753438368</c:v>
                </c:pt>
                <c:pt idx="282">
                  <c:v>371.30314331049578</c:v>
                </c:pt>
                <c:pt idx="283">
                  <c:v>373.07802113798778</c:v>
                </c:pt>
                <c:pt idx="284">
                  <c:v>374.81825196614125</c:v>
                </c:pt>
                <c:pt idx="285">
                  <c:v>376.52347394839558</c:v>
                </c:pt>
                <c:pt idx="286">
                  <c:v>378.1933325175869</c:v>
                </c:pt>
                <c:pt idx="287">
                  <c:v>379.8274804596731</c:v>
                </c:pt>
                <c:pt idx="288">
                  <c:v>381.42557798592992</c:v>
                </c:pt>
                <c:pt idx="289">
                  <c:v>382.98729280360453</c:v>
                </c:pt>
                <c:pt idx="290">
                  <c:v>384.5123001850074</c:v>
                </c:pt>
                <c:pt idx="291">
                  <c:v>386.00028303503439</c:v>
                </c:pt>
                <c:pt idx="292">
                  <c:v>387.45093195709978</c:v>
                </c:pt>
                <c:pt idx="293">
                  <c:v>388.86394531746953</c:v>
                </c:pt>
                <c:pt idx="294">
                  <c:v>390.23902930797931</c:v>
                </c:pt>
                <c:pt idx="295">
                  <c:v>391.57589800712719</c:v>
                </c:pt>
                <c:pt idx="296">
                  <c:v>392.87427343952436</c:v>
                </c:pt>
                <c:pt idx="297">
                  <c:v>394.13388563369517</c:v>
                </c:pt>
                <c:pt idx="298">
                  <c:v>395.35447267821246</c:v>
                </c:pt>
                <c:pt idx="299">
                  <c:v>396.53578077615623</c:v>
                </c:pt>
                <c:pt idx="300">
                  <c:v>397.67756429788631</c:v>
                </c:pt>
                <c:pt idx="301">
                  <c:v>398.77958583211569</c:v>
                </c:pt>
                <c:pt idx="302">
                  <c:v>399.84161623527609</c:v>
                </c:pt>
                <c:pt idx="303">
                  <c:v>400.86343467916328</c:v>
                </c:pt>
                <c:pt idx="304">
                  <c:v>401.84482869685417</c:v>
                </c:pt>
                <c:pt idx="305">
                  <c:v>402.785594226885</c:v>
                </c:pt>
                <c:pt idx="306">
                  <c:v>403.6855356556822</c:v>
                </c:pt>
                <c:pt idx="307">
                  <c:v>404.54446585823598</c:v>
                </c:pt>
                <c:pt idx="308">
                  <c:v>405.36220623700922</c:v>
                </c:pt>
                <c:pt idx="309">
                  <c:v>406.13858675907386</c:v>
                </c:pt>
                <c:pt idx="310">
                  <c:v>406.87344599146519</c:v>
                </c:pt>
                <c:pt idx="311">
                  <c:v>407.56663113474917</c:v>
                </c:pt>
                <c:pt idx="312">
                  <c:v>408.21799805479372</c:v>
                </c:pt>
                <c:pt idx="313">
                  <c:v>408.82741131273872</c:v>
                </c:pt>
                <c:pt idx="314">
                  <c:v>409.39474419315781</c:v>
                </c:pt>
                <c:pt idx="315">
                  <c:v>409.91987873040637</c:v>
                </c:pt>
                <c:pt idx="316">
                  <c:v>410.4027057331499</c:v>
                </c:pt>
                <c:pt idx="317">
                  <c:v>410.84312480706876</c:v>
                </c:pt>
                <c:pt idx="318">
                  <c:v>411.2410443757326</c:v>
                </c:pt>
                <c:pt idx="319">
                  <c:v>411.59638169964211</c:v>
                </c:pt>
                <c:pt idx="320">
                  <c:v>411.90906289343314</c:v>
                </c:pt>
                <c:pt idx="321">
                  <c:v>412.17902294123962</c:v>
                </c:pt>
                <c:pt idx="322">
                  <c:v>412.40620571021213</c:v>
                </c:pt>
                <c:pt idx="323">
                  <c:v>412.59056396219006</c:v>
                </c:pt>
                <c:pt idx="324">
                  <c:v>412.73205936352338</c:v>
                </c:pt>
                <c:pt idx="325">
                  <c:v>412.83066249304375</c:v>
                </c:pt>
                <c:pt idx="326">
                  <c:v>412.88635284818156</c:v>
                </c:pt>
                <c:pt idx="327">
                  <c:v>412.89911884922992</c:v>
                </c:pt>
                <c:pt idx="328">
                  <c:v>412.86895784175135</c:v>
                </c:pt>
                <c:pt idx="329">
                  <c:v>412.79587609713047</c:v>
                </c:pt>
                <c:pt idx="330">
                  <c:v>412.67988881126979</c:v>
                </c:pt>
                <c:pt idx="331">
                  <c:v>412.52102010142994</c:v>
                </c:pt>
                <c:pt idx="332">
                  <c:v>412.31930300121508</c:v>
                </c:pt>
                <c:pt idx="333">
                  <c:v>412.07477945370402</c:v>
                </c:pt>
                <c:pt idx="334">
                  <c:v>411.78750030272931</c:v>
                </c:pt>
                <c:pt idx="335">
                  <c:v>411.45752528230491</c:v>
                </c:pt>
                <c:pt idx="336">
                  <c:v>411.08492300420596</c:v>
                </c:pt>
                <c:pt idx="337">
                  <c:v>410.66977094370225</c:v>
                </c:pt>
                <c:pt idx="338">
                  <c:v>410.21215542344862</c:v>
                </c:pt>
                <c:pt idx="339">
                  <c:v>409.71217159553612</c:v>
                </c:pt>
                <c:pt idx="340">
                  <c:v>409.16992342170659</c:v>
                </c:pt>
                <c:pt idx="341">
                  <c:v>408.58552365173676</c:v>
                </c:pt>
                <c:pt idx="342">
                  <c:v>407.95909379999296</c:v>
                </c:pt>
                <c:pt idx="343">
                  <c:v>407.29076412016548</c:v>
                </c:pt>
                <c:pt idx="344">
                  <c:v>406.58067357818481</c:v>
                </c:pt>
                <c:pt idx="345">
                  <c:v>405.82896982332591</c:v>
                </c:pt>
                <c:pt idx="346">
                  <c:v>405.03580915750808</c:v>
                </c:pt>
                <c:pt idx="347">
                  <c:v>404.20135650279474</c:v>
                </c:pt>
                <c:pt idx="348">
                  <c:v>403.32578536710105</c:v>
                </c:pt>
                <c:pt idx="349">
                  <c:v>402.40927780811671</c:v>
                </c:pt>
                <c:pt idx="350">
                  <c:v>401.45202439545056</c:v>
                </c:pt>
                <c:pt idx="351">
                  <c:v>400.45422417100514</c:v>
                </c:pt>
                <c:pt idx="352">
                  <c:v>399.41608460758994</c:v>
                </c:pt>
                <c:pt idx="353">
                  <c:v>398.33782156578201</c:v>
                </c:pt>
                <c:pt idx="354">
                  <c:v>397.21965924904163</c:v>
                </c:pt>
                <c:pt idx="355">
                  <c:v>396.06183015709303</c:v>
                </c:pt>
                <c:pt idx="356">
                  <c:v>394.86457503758254</c:v>
                </c:pt>
                <c:pt idx="357">
                  <c:v>393.62814283601762</c:v>
                </c:pt>
                <c:pt idx="358">
                  <c:v>392.3527906440047</c:v>
                </c:pt>
                <c:pt idx="359">
                  <c:v>391.03878364579248</c:v>
                </c:pt>
                <c:pt idx="360">
                  <c:v>389.68639506313139</c:v>
                </c:pt>
                <c:pt idx="361">
                  <c:v>388.29590609846241</c:v>
                </c:pt>
                <c:pt idx="362">
                  <c:v>386.86760587644744</c:v>
                </c:pt>
                <c:pt idx="363">
                  <c:v>385.40179138385099</c:v>
                </c:pt>
                <c:pt idx="364">
                  <c:v>383.8987674077872</c:v>
                </c:pt>
                <c:pt idx="365">
                  <c:v>382.35884647234639</c:v>
                </c:pt>
                <c:pt idx="366">
                  <c:v>380.78234877361137</c:v>
                </c:pt>
                <c:pt idx="367">
                  <c:v>379.16960211307855</c:v>
                </c:pt>
                <c:pt idx="368">
                  <c:v>377.52094182949912</c:v>
                </c:pt>
                <c:pt idx="369">
                  <c:v>375.83671072915132</c:v>
                </c:pt>
                <c:pt idx="370">
                  <c:v>374.11725901456026</c:v>
                </c:pt>
                <c:pt idx="371">
                  <c:v>372.36294421168128</c:v>
                </c:pt>
                <c:pt idx="372">
                  <c:v>370.5741310955591</c:v>
                </c:pt>
                <c:pt idx="373">
                  <c:v>368.75119161447935</c:v>
                </c:pt>
                <c:pt idx="374">
                  <c:v>366.89450481263009</c:v>
                </c:pt>
                <c:pt idx="375">
                  <c:v>365.00445675128708</c:v>
                </c:pt>
                <c:pt idx="376">
                  <c:v>363.08144042853985</c:v>
                </c:pt>
                <c:pt idx="377">
                  <c:v>361.12585569757471</c:v>
                </c:pt>
                <c:pt idx="378">
                  <c:v>359.13810918353471</c:v>
                </c:pt>
                <c:pt idx="379">
                  <c:v>357.11861419896911</c:v>
                </c:pt>
                <c:pt idx="380">
                  <c:v>355.06779065789249</c:v>
                </c:pt>
                <c:pt idx="381">
                  <c:v>352.98606498847369</c:v>
                </c:pt>
                <c:pt idx="382">
                  <c:v>350.87387004436744</c:v>
                </c:pt>
                <c:pt idx="383">
                  <c:v>348.73164501471035</c:v>
                </c:pt>
                <c:pt idx="384">
                  <c:v>346.55983533280187</c:v>
                </c:pt>
                <c:pt idx="385">
                  <c:v>344.35889258348431</c:v>
                </c:pt>
                <c:pt idx="386">
                  <c:v>342.12927440924409</c:v>
                </c:pt>
                <c:pt idx="387">
                  <c:v>339.87144441505535</c:v>
                </c:pt>
                <c:pt idx="388">
                  <c:v>337.58587207198218</c:v>
                </c:pt>
                <c:pt idx="389">
                  <c:v>335.27303261955967</c:v>
                </c:pt>
                <c:pt idx="390">
                  <c:v>332.93340696698078</c:v>
                </c:pt>
                <c:pt idx="391">
                  <c:v>330.56748159309694</c:v>
                </c:pt>
                <c:pt idx="392">
                  <c:v>328.17574844526683</c:v>
                </c:pt>
                <c:pt idx="393">
                  <c:v>325.75870483706444</c:v>
                </c:pt>
                <c:pt idx="394">
                  <c:v>323.31685334487395</c:v>
                </c:pt>
                <c:pt idx="395">
                  <c:v>320.85070170338781</c:v>
                </c:pt>
                <c:pt idx="396">
                  <c:v>318.36076270003258</c:v>
                </c:pt>
                <c:pt idx="397">
                  <c:v>315.84755406834796</c:v>
                </c:pt>
                <c:pt idx="398">
                  <c:v>313.31159838033062</c:v>
                </c:pt>
                <c:pt idx="399">
                  <c:v>310.7534229377776</c:v>
                </c:pt>
                <c:pt idx="400">
                  <c:v>308.17355966264483</c:v>
                </c:pt>
                <c:pt idx="401">
                  <c:v>305.57254498644386</c:v>
                </c:pt>
                <c:pt idx="402">
                  <c:v>302.95091973870052</c:v>
                </c:pt>
                <c:pt idx="403">
                  <c:v>300.30922903450204</c:v>
                </c:pt>
                <c:pt idx="404">
                  <c:v>297.64802216115015</c:v>
                </c:pt>
                <c:pt idx="405">
                  <c:v>294.96785246394654</c:v>
                </c:pt>
                <c:pt idx="406">
                  <c:v>292.26927723113914</c:v>
                </c:pt>
                <c:pt idx="407">
                  <c:v>289.55285757804063</c:v>
                </c:pt>
                <c:pt idx="408">
                  <c:v>286.81915833035845</c:v>
                </c:pt>
                <c:pt idx="409">
                  <c:v>284.06874790674954</c:v>
                </c:pt>
                <c:pt idx="410">
                  <c:v>281.30219820062968</c:v>
                </c:pt>
                <c:pt idx="411">
                  <c:v>278.52008446125882</c:v>
                </c:pt>
                <c:pt idx="412">
                  <c:v>275.72298517412952</c:v>
                </c:pt>
                <c:pt idx="413">
                  <c:v>272.91148194068279</c:v>
                </c:pt>
                <c:pt idx="414">
                  <c:v>270.08615935737458</c:v>
                </c:pt>
                <c:pt idx="415">
                  <c:v>267.24760489412108</c:v>
                </c:pt>
                <c:pt idx="416">
                  <c:v>264.39640877214674</c:v>
                </c:pt>
                <c:pt idx="417">
                  <c:v>261.53316384125884</c:v>
                </c:pt>
                <c:pt idx="418">
                  <c:v>258.65846545657456</c:v>
                </c:pt>
                <c:pt idx="419">
                  <c:v>255.77291135473257</c:v>
                </c:pt>
                <c:pt idx="420">
                  <c:v>252.87710152960099</c:v>
                </c:pt>
                <c:pt idx="421">
                  <c:v>249.97163810752264</c:v>
                </c:pt>
                <c:pt idx="422">
                  <c:v>247.05712522211689</c:v>
                </c:pt>
                <c:pt idx="423">
                  <c:v>244.13416888865783</c:v>
                </c:pt>
                <c:pt idx="424">
                  <c:v>241.20337687806807</c:v>
                </c:pt>
                <c:pt idx="425">
                  <c:v>238.26535859054363</c:v>
                </c:pt>
                <c:pt idx="426">
                  <c:v>235.32072492884387</c:v>
                </c:pt>
                <c:pt idx="427">
                  <c:v>232.37008817126178</c:v>
                </c:pt>
                <c:pt idx="428">
                  <c:v>229.41406184431679</c:v>
                </c:pt>
                <c:pt idx="429">
                  <c:v>226.45326059518266</c:v>
                </c:pt>
                <c:pt idx="430">
                  <c:v>223.48830006388289</c:v>
                </c:pt>
                <c:pt idx="431">
                  <c:v>220.5197967552815</c:v>
                </c:pt>
                <c:pt idx="432">
                  <c:v>217.5483679108936</c:v>
                </c:pt>
                <c:pt idx="433">
                  <c:v>214.57463138054126</c:v>
                </c:pt>
                <c:pt idx="434">
                  <c:v>211.59920549388409</c:v>
                </c:pt>
                <c:pt idx="435">
                  <c:v>208.62270893185035</c:v>
                </c:pt>
                <c:pt idx="436">
                  <c:v>205.64576059799293</c:v>
                </c:pt>
                <c:pt idx="437">
                  <c:v>202.66897948980284</c:v>
                </c:pt>
                <c:pt idx="438">
                  <c:v>199.69298456999979</c:v>
                </c:pt>
                <c:pt idx="439">
                  <c:v>196.71839463783047</c:v>
                </c:pt>
                <c:pt idx="440">
                  <c:v>193.74582820040186</c:v>
                </c:pt>
                <c:pt idx="441">
                  <c:v>190.77590334407739</c:v>
                </c:pt>
                <c:pt idx="442">
                  <c:v>187.80923760595383</c:v>
                </c:pt>
                <c:pt idx="443">
                  <c:v>184.84644784545912</c:v>
                </c:pt>
                <c:pt idx="444">
                  <c:v>181.88815011608918</c:v>
                </c:pt>
                <c:pt idx="445">
                  <c:v>178.93495953731087</c:v>
                </c:pt>
                <c:pt idx="446">
                  <c:v>175.98749016665954</c:v>
                </c:pt>
                <c:pt idx="447">
                  <c:v>173.04635487205803</c:v>
                </c:pt>
                <c:pt idx="448">
                  <c:v>170.11216520438572</c:v>
                </c:pt>
                <c:pt idx="449">
                  <c:v>167.18553127031373</c:v>
                </c:pt>
                <c:pt idx="450">
                  <c:v>164.26706160544936</c:v>
                </c:pt>
                <c:pt idx="451">
                  <c:v>161.35736304780173</c:v>
                </c:pt>
                <c:pt idx="452">
                  <c:v>158.45704061160069</c:v>
                </c:pt>
                <c:pt idx="453">
                  <c:v>155.56669736149826</c:v>
                </c:pt>
                <c:pt idx="454">
                  <c:v>152.68693428717228</c:v>
                </c:pt>
                <c:pt idx="455">
                  <c:v>149.81835017836127</c:v>
                </c:pt>
                <c:pt idx="456">
                  <c:v>146.96154150036023</c:v>
                </c:pt>
                <c:pt idx="457">
                  <c:v>144.11710226999628</c:v>
                </c:pt>
                <c:pt idx="458">
                  <c:v>141.28562393211411</c:v>
                </c:pt>
                <c:pt idx="459">
                  <c:v>138.46769523659731</c:v>
                </c:pt>
                <c:pt idx="460">
                  <c:v>135.66390211595007</c:v>
                </c:pt>
                <c:pt idx="461">
                  <c:v>132.87482756346361</c:v>
                </c:pt>
                <c:pt idx="462">
                  <c:v>130.10105151199326</c:v>
                </c:pt>
                <c:pt idx="463">
                  <c:v>127.34315071337471</c:v>
                </c:pt>
                <c:pt idx="464">
                  <c:v>124.60169861849904</c:v>
                </c:pt>
                <c:pt idx="465">
                  <c:v>121.87726525807393</c:v>
                </c:pt>
                <c:pt idx="466">
                  <c:v>119.170417124099</c:v>
                </c:pt>
                <c:pt idx="467">
                  <c:v>116.48171705207412</c:v>
                </c:pt>
                <c:pt idx="468">
                  <c:v>113.81172410396778</c:v>
                </c:pt>
                <c:pt idx="469">
                  <c:v>111.16099345197328</c:v>
                </c:pt>
                <c:pt idx="470">
                  <c:v>108.53007626307068</c:v>
                </c:pt>
                <c:pt idx="471">
                  <c:v>105.91951958442149</c:v>
                </c:pt>
                <c:pt idx="472">
                  <c:v>103.32986622962308</c:v>
                </c:pt>
                <c:pt idx="473">
                  <c:v>100.76165466584027</c:v>
                </c:pt>
                <c:pt idx="474">
                  <c:v>98.215418901841133</c:v>
                </c:pt>
                <c:pt idx="475">
                  <c:v>95.691688376961153</c:v>
                </c:pt>
                <c:pt idx="476">
                  <c:v>93.190987851017326</c:v>
                </c:pt>
                <c:pt idx="477">
                  <c:v>90.713837295194111</c:v>
                </c:pt>
                <c:pt idx="478">
                  <c:v>88.260751783924874</c:v>
                </c:pt>
                <c:pt idx="479">
                  <c:v>85.832241387794113</c:v>
                </c:pt>
                <c:pt idx="480">
                  <c:v>83.428811067477483</c:v>
                </c:pt>
                <c:pt idx="481">
                  <c:v>81.050960568744372</c:v>
                </c:pt>
                <c:pt idx="482">
                  <c:v>78.69918431854731</c:v>
                </c:pt>
                <c:pt idx="483">
                  <c:v>76.373971322214658</c:v>
                </c:pt>
                <c:pt idx="484">
                  <c:v>74.075805061771774</c:v>
                </c:pt>
                <c:pt idx="485">
                  <c:v>71.805163395410915</c:v>
                </c:pt>
                <c:pt idx="486">
                  <c:v>69.562518458129063</c:v>
                </c:pt>
                <c:pt idx="487">
                  <c:v>67.348336563557524</c:v>
                </c:pt>
                <c:pt idx="488">
                  <c:v>65.163078107001752</c:v>
                </c:pt>
                <c:pt idx="489">
                  <c:v>63.007197469710576</c:v>
                </c:pt>
                <c:pt idx="490">
                  <c:v>60.881142924395988</c:v>
                </c:pt>
                <c:pt idx="491">
                  <c:v>58.785356542025227</c:v>
                </c:pt>
                <c:pt idx="492">
                  <c:v>56.720274099899967</c:v>
                </c:pt>
                <c:pt idx="493">
                  <c:v>54.686324991044785</c:v>
                </c:pt>
                <c:pt idx="494">
                  <c:v>52.683932134923396</c:v>
                </c:pt>
              </c:numCache>
            </c:numRef>
          </c:val>
          <c:smooth val="0"/>
        </c:ser>
        <c:ser>
          <c:idx val="6"/>
          <c:order val="6"/>
          <c:tx>
            <c:strRef>
              <c:f>Calculations!$J$10</c:f>
              <c:strCache>
                <c:ptCount val="1"/>
                <c:pt idx="0">
                  <c:v>G7</c:v>
                </c:pt>
              </c:strCache>
            </c:strRef>
          </c:tx>
          <c:spPr>
            <a:ln w="12700">
              <a:solidFill>
                <a:srgbClr val="008080"/>
              </a:solidFill>
              <a:prstDash val="solid"/>
            </a:ln>
          </c:spPr>
          <c:marker>
            <c:symbol val="none"/>
          </c:marker>
          <c:val>
            <c:numRef>
              <c:f>Calculations!$J$11:$J$505</c:f>
              <c:numCache>
                <c:formatCode>General</c:formatCode>
                <c:ptCount val="495"/>
                <c:pt idx="0">
                  <c:v>53.701971669446522</c:v>
                </c:pt>
                <c:pt idx="1">
                  <c:v>42.64963478869177</c:v>
                </c:pt>
                <c:pt idx="2">
                  <c:v>32.720006264900604</c:v>
                </c:pt>
                <c:pt idx="3">
                  <c:v>23.992318848524434</c:v>
                </c:pt>
                <c:pt idx="4">
                  <c:v>16.536214488143798</c:v>
                </c:pt>
                <c:pt idx="5">
                  <c:v>10.411188627592367</c:v>
                </c:pt>
                <c:pt idx="6">
                  <c:v>5.6661154663786704</c:v>
                </c:pt>
                <c:pt idx="7">
                  <c:v>2.3388579715567914</c:v>
                </c:pt>
                <c:pt idx="8">
                  <c:v>0.45596575292768193</c:v>
                </c:pt>
                <c:pt idx="9">
                  <c:v>3.2463212353661675E-2</c:v>
                </c:pt>
                <c:pt idx="10">
                  <c:v>1.0717296576338811</c:v>
                </c:pt>
                <c:pt idx="11">
                  <c:v>3.5654723375627668</c:v>
                </c:pt>
                <c:pt idx="12">
                  <c:v>7.4937926133367228</c:v>
                </c:pt>
                <c:pt idx="13">
                  <c:v>12.825344738298952</c:v>
                </c:pt>
                <c:pt idx="14">
                  <c:v>19.517585979050722</c:v>
                </c:pt>
                <c:pt idx="15">
                  <c:v>27.517116082106384</c:v>
                </c:pt>
                <c:pt idx="16">
                  <c:v>36.760103377342062</c:v>
                </c:pt>
                <c:pt idx="17">
                  <c:v>47.17279411817654</c:v>
                </c:pt>
                <c:pt idx="18">
                  <c:v>58.672100994241845</c:v>
                </c:pt>
                <c:pt idx="19">
                  <c:v>71.166266120548357</c:v>
                </c:pt>
                <c:pt idx="20">
                  <c:v>84.555593212871543</c:v>
                </c:pt>
                <c:pt idx="21">
                  <c:v>98.73324310701976</c:v>
                </c:pt>
                <c:pt idx="22">
                  <c:v>113.58608627419332</c:v>
                </c:pt>
                <c:pt idx="23">
                  <c:v>128.99560552985349</c:v>
                </c:pt>
                <c:pt idx="24">
                  <c:v>144.83884173299759</c:v>
                </c:pt>
                <c:pt idx="25">
                  <c:v>160.98937492970515</c:v>
                </c:pt>
                <c:pt idx="26">
                  <c:v>177.31833311198858</c:v>
                </c:pt>
                <c:pt idx="27">
                  <c:v>193.69542054263195</c:v>
                </c:pt>
                <c:pt idx="28">
                  <c:v>209.98995744057365</c:v>
                </c:pt>
                <c:pt idx="29">
                  <c:v>226.071922730739</c:v>
                </c:pt>
                <c:pt idx="30">
                  <c:v>241.81299153777624</c:v>
                </c:pt>
                <c:pt idx="31">
                  <c:v>257.08755914509044</c:v>
                </c:pt>
                <c:pt idx="32">
                  <c:v>271.77374324856697</c:v>
                </c:pt>
                <c:pt idx="33">
                  <c:v>285.75435650757515</c:v>
                </c:pt>
                <c:pt idx="34">
                  <c:v>298.91784163285104</c:v>
                </c:pt>
                <c:pt idx="35">
                  <c:v>311.15916154979527</c:v>
                </c:pt>
                <c:pt idx="36">
                  <c:v>322.38063753418851</c:v>
                </c:pt>
                <c:pt idx="37">
                  <c:v>332.49272863248581</c:v>
                </c:pt>
                <c:pt idx="38">
                  <c:v>341.41474614735944</c:v>
                </c:pt>
                <c:pt idx="39">
                  <c:v>349.0754974873056</c:v>
                </c:pt>
                <c:pt idx="40">
                  <c:v>355.41385424276359</c:v>
                </c:pt>
                <c:pt idx="41">
                  <c:v>360.3792399558252</c:v>
                </c:pt>
                <c:pt idx="42">
                  <c:v>363.93203369141173</c:v>
                </c:pt>
                <c:pt idx="43">
                  <c:v>366.04388618965083</c:v>
                </c:pt>
                <c:pt idx="44">
                  <c:v>366.69794607673907</c:v>
                </c:pt>
                <c:pt idx="45">
                  <c:v>365.88899432925689</c:v>
                </c:pt>
                <c:pt idx="46">
                  <c:v>363.62348591898706</c:v>
                </c:pt>
                <c:pt idx="47">
                  <c:v>359.91949830593592</c:v>
                </c:pt>
                <c:pt idx="48">
                  <c:v>354.8065871905527</c:v>
                </c:pt>
                <c:pt idx="49">
                  <c:v>348.32555067616124</c:v>
                </c:pt>
                <c:pt idx="50">
                  <c:v>340.5281037234559</c:v>
                </c:pt>
                <c:pt idx="51">
                  <c:v>331.47646549472194</c:v>
                </c:pt>
                <c:pt idx="52">
                  <c:v>321.24286288054668</c:v>
                </c:pt>
                <c:pt idx="53">
                  <c:v>309.90895417058317</c:v>
                </c:pt>
                <c:pt idx="54">
                  <c:v>297.5651774671536</c:v>
                </c:pt>
                <c:pt idx="55">
                  <c:v>284.31002904097181</c:v>
                </c:pt>
                <c:pt idx="56">
                  <c:v>270.24927738729826</c:v>
                </c:pt>
                <c:pt idx="57">
                  <c:v>255.49511925390215</c:v>
                </c:pt>
                <c:pt idx="58">
                  <c:v>240.16528437525488</c:v>
                </c:pt>
                <c:pt idx="59">
                  <c:v>224.38209605665375</c:v>
                </c:pt>
                <c:pt idx="60">
                  <c:v>208.27149510427984</c:v>
                </c:pt>
                <c:pt idx="61">
                  <c:v>191.96203488967521</c:v>
                </c:pt>
                <c:pt idx="62">
                  <c:v>175.58385556743627</c:v>
                </c:pt>
                <c:pt idx="63">
                  <c:v>159.26764563129473</c:v>
                </c:pt>
                <c:pt idx="64">
                  <c:v>143.14359909476127</c:v>
                </c:pt>
                <c:pt idx="65">
                  <c:v>127.34037661744006</c:v>
                </c:pt>
                <c:pt idx="66">
                  <c:v>111.98407886662899</c:v>
                </c:pt>
                <c:pt idx="67">
                  <c:v>97.197240306194502</c:v>
                </c:pt>
                <c:pt idx="68">
                  <c:v>83.097851441703611</c:v>
                </c:pt>
                <c:pt idx="69">
                  <c:v>69.798417323747429</c:v>
                </c:pt>
                <c:pt idx="70">
                  <c:v>57.40505982205049</c:v>
                </c:pt>
                <c:pt idx="71">
                  <c:v>46.016670833709327</c:v>
                </c:pt>
                <c:pt idx="72">
                  <c:v>35.724123182475296</c:v>
                </c:pt>
                <c:pt idx="73">
                  <c:v>26.609545505648924</c:v>
                </c:pt>
                <c:pt idx="74">
                  <c:v>18.745666914576788</c:v>
                </c:pt>
                <c:pt idx="75">
                  <c:v>12.195236657983941</c:v>
                </c:pt>
                <c:pt idx="76">
                  <c:v>7.0105234188957297</c:v>
                </c:pt>
                <c:pt idx="77">
                  <c:v>3.2328982404735882</c:v>
                </c:pt>
                <c:pt idx="78">
                  <c:v>0.89250440877736992</c:v>
                </c:pt>
                <c:pt idx="79">
                  <c:v>8.0169266010443607E-3</c:v>
                </c:pt>
                <c:pt idx="80">
                  <c:v>0.58649349764260705</c:v>
                </c:pt>
                <c:pt idx="81">
                  <c:v>2.6233182100695274</c:v>
                </c:pt>
                <c:pt idx="82">
                  <c:v>6.1022383688525679</c:v>
                </c:pt>
                <c:pt idx="83">
                  <c:v>10.995494182965899</c:v>
                </c:pt>
                <c:pt idx="84">
                  <c:v>17.264040272626943</c:v>
                </c:pt>
                <c:pt idx="85">
                  <c:v>24.857857229070703</c:v>
                </c:pt>
                <c:pt idx="86">
                  <c:v>33.716350740793814</c:v>
                </c:pt>
                <c:pt idx="87">
                  <c:v>43.768835101467232</c:v>
                </c:pt>
                <c:pt idx="88">
                  <c:v>54.935097241401621</c:v>
                </c:pt>
                <c:pt idx="89">
                  <c:v>67.126036781919026</c:v>
                </c:pt>
                <c:pt idx="90">
                  <c:v>80.244377005358118</c:v>
                </c:pt>
                <c:pt idx="91">
                  <c:v>94.185441067589281</c:v>
                </c:pt>
                <c:pt idx="92">
                  <c:v>108.83798725929441</c:v>
                </c:pt>
                <c:pt idx="93">
                  <c:v>124.08509665112069</c:v>
                </c:pt>
                <c:pt idx="94">
                  <c:v>139.8051060397907</c:v>
                </c:pt>
                <c:pt idx="95">
                  <c:v>155.87257875081096</c:v>
                </c:pt>
                <c:pt idx="96">
                  <c:v>172.15930555131447</c:v>
                </c:pt>
                <c:pt idx="97">
                  <c:v>188.53532768633116</c:v>
                </c:pt>
                <c:pt idx="98">
                  <c:v>204.86997387524991</c:v>
                </c:pt>
                <c:pt idx="99">
                  <c:v>221.03290299381715</c:v>
                </c:pt>
                <c:pt idx="100">
                  <c:v>236.89514412168742</c:v>
                </c:pt>
                <c:pt idx="101">
                  <c:v>252.33012565652083</c:v>
                </c:pt>
                <c:pt idx="102">
                  <c:v>267.2146852829066</c:v>
                </c:pt>
                <c:pt idx="103">
                  <c:v>281.43005273711913</c:v>
                </c:pt>
                <c:pt idx="104">
                  <c:v>294.86279752582539</c:v>
                </c:pt>
                <c:pt idx="105">
                  <c:v>307.40573403647539</c:v>
                </c:pt>
                <c:pt idx="106">
                  <c:v>318.95877681712057</c:v>
                </c:pt>
                <c:pt idx="107">
                  <c:v>329.42973920101986</c:v>
                </c:pt>
                <c:pt idx="108">
                  <c:v>338.73506890345612</c:v>
                </c:pt>
                <c:pt idx="109">
                  <c:v>346.80051472113325</c:v>
                </c:pt>
                <c:pt idx="110">
                  <c:v>353.5617190142641</c:v>
                </c:pt>
                <c:pt idx="111">
                  <c:v>358.96473124368936</c:v>
                </c:pt>
                <c:pt idx="112">
                  <c:v>362.96643846529111</c:v>
                </c:pt>
                <c:pt idx="113">
                  <c:v>365.53490934660238</c:v>
                </c:pt>
                <c:pt idx="114">
                  <c:v>366.64964896055756</c:v>
                </c:pt>
                <c:pt idx="115">
                  <c:v>366.3017623232771</c:v>
                </c:pt>
                <c:pt idx="116">
                  <c:v>364.49402537094545</c:v>
                </c:pt>
                <c:pt idx="117">
                  <c:v>361.24086280942981</c:v>
                </c:pt>
                <c:pt idx="118">
                  <c:v>356.56823301338574</c:v>
                </c:pt>
                <c:pt idx="119">
                  <c:v>350.51342089329063</c:v>
                </c:pt>
                <c:pt idx="120">
                  <c:v>343.12474038320505</c:v>
                </c:pt>
                <c:pt idx="121">
                  <c:v>334.46114892324027</c:v>
                </c:pt>
                <c:pt idx="122">
                  <c:v>324.59177701294226</c:v>
                </c:pt>
                <c:pt idx="123">
                  <c:v>313.5953765894867</c:v>
                </c:pt>
                <c:pt idx="124">
                  <c:v>301.55969263230946</c:v>
                </c:pt>
                <c:pt idx="125">
                  <c:v>288.5807630084048</c:v>
                </c:pt>
                <c:pt idx="126">
                  <c:v>274.76215214513962</c:v>
                </c:pt>
                <c:pt idx="127">
                  <c:v>260.21412464541214</c:v>
                </c:pt>
                <c:pt idx="128">
                  <c:v>245.05276543925726</c:v>
                </c:pt>
                <c:pt idx="129">
                  <c:v>229.39905349256421</c:v>
                </c:pt>
                <c:pt idx="130">
                  <c:v>213.37789646419972</c:v>
                </c:pt>
                <c:pt idx="131">
                  <c:v>197.11713401440042</c:v>
                </c:pt>
                <c:pt idx="132">
                  <c:v>180.7465177174829</c:v>
                </c:pt>
                <c:pt idx="133">
                  <c:v>164.39667571856793</c:v>
                </c:pt>
                <c:pt idx="134">
                  <c:v>148.19807039576864</c:v>
                </c:pt>
                <c:pt idx="135">
                  <c:v>132.2799573451166</c:v>
                </c:pt>
                <c:pt idx="136">
                  <c:v>116.76935399490567</c:v>
                </c:pt>
                <c:pt idx="137">
                  <c:v>101.79002607933688</c:v>
                </c:pt>
                <c:pt idx="138">
                  <c:v>87.46150005882258</c:v>
                </c:pt>
                <c:pt idx="139">
                  <c:v>73.898109367268219</c:v>
                </c:pt>
                <c:pt idx="140">
                  <c:v>61.208082096727068</c:v>
                </c:pt>
                <c:pt idx="141">
                  <c:v>49.492677399195486</c:v>
                </c:pt>
                <c:pt idx="142">
                  <c:v>38.845377496551862</c:v>
                </c:pt>
                <c:pt idx="143">
                  <c:v>29.351141745950599</c:v>
                </c:pt>
                <c:pt idx="144">
                  <c:v>21.085728712795856</c:v>
                </c:pt>
                <c:pt idx="145">
                  <c:v>14.115091660763795</c:v>
                </c:pt>
                <c:pt idx="146">
                  <c:v>8.4948522825193038</c:v>
                </c:pt>
                <c:pt idx="147">
                  <c:v>4.2698568704554418</c:v>
                </c:pt>
                <c:pt idx="148">
                  <c:v>1.4738184689567504</c:v>
                </c:pt>
                <c:pt idx="149">
                  <c:v>0.129047863606786</c:v>
                </c:pt>
                <c:pt idx="150">
                  <c:v>0.24627555389315603</c:v>
                </c:pt>
                <c:pt idx="151">
                  <c:v>1.8245661299655751</c:v>
                </c:pt>
                <c:pt idx="152">
                  <c:v>4.8513257366712139</c:v>
                </c:pt>
                <c:pt idx="153">
                  <c:v>9.3024025653069486</c:v>
                </c:pt>
                <c:pt idx="154">
                  <c:v>15.142279571226425</c:v>
                </c:pt>
                <c:pt idx="155">
                  <c:v>22.324357879520278</c:v>
                </c:pt>
                <c:pt idx="156">
                  <c:v>30.791328617358431</c:v>
                </c:pt>
                <c:pt idx="157">
                  <c:v>40.475630205982014</c:v>
                </c:pt>
                <c:pt idx="158">
                  <c:v>51.299987463422099</c:v>
                </c:pt>
                <c:pt idx="159">
                  <c:v>63.178028216205234</c:v>
                </c:pt>
                <c:pt idx="160">
                  <c:v>76.014972499849137</c:v>
                </c:pt>
                <c:pt idx="161">
                  <c:v>89.708388848710214</c:v>
                </c:pt>
                <c:pt idx="162">
                  <c:v>104.14901164043387</c:v>
                </c:pt>
                <c:pt idx="163">
                  <c:v>119.22161297306262</c:v>
                </c:pt>
                <c:pt idx="164">
                  <c:v>134.80592211771938</c:v>
                </c:pt>
                <c:pt idx="165">
                  <c:v>150.77758521016148</c:v>
                </c:pt>
                <c:pt idx="166">
                  <c:v>167.00915752342266</c:v>
                </c:pt>
                <c:pt idx="167">
                  <c:v>183.37112040376459</c:v>
                </c:pt>
                <c:pt idx="168">
                  <c:v>199.73291475537624</c:v>
                </c:pt>
                <c:pt idx="169">
                  <c:v>215.96398282721194</c:v>
                </c:pt>
                <c:pt idx="170">
                  <c:v>231.93480998908987</c:v>
                </c:pt>
                <c:pt idx="171">
                  <c:v>247.51795818428928</c:v>
                </c:pt>
                <c:pt idx="172">
                  <c:v>262.58908281228315</c:v>
                </c:pt>
                <c:pt idx="173">
                  <c:v>277.02792492745004</c:v>
                </c:pt>
                <c:pt idx="174">
                  <c:v>290.7192708366108</c:v>
                </c:pt>
                <c:pt idx="175">
                  <c:v>303.55387143833536</c:v>
                </c:pt>
                <c:pt idx="176">
                  <c:v>315.42931396822087</c:v>
                </c:pt>
                <c:pt idx="177">
                  <c:v>326.25083919411441</c:v>
                </c:pt>
                <c:pt idx="178">
                  <c:v>335.93209754053441</c:v>
                </c:pt>
                <c:pt idx="179">
                  <c:v>344.39583810884085</c:v>
                </c:pt>
                <c:pt idx="180">
                  <c:v>351.57452509517952</c:v>
                </c:pt>
                <c:pt idx="181">
                  <c:v>357.41087668752732</c:v>
                </c:pt>
                <c:pt idx="182">
                  <c:v>361.8583221417565</c:v>
                </c:pt>
                <c:pt idx="183">
                  <c:v>364.88137338950935</c:v>
                </c:pt>
                <c:pt idx="184">
                  <c:v>366.45590821266461</c:v>
                </c:pt>
                <c:pt idx="185">
                  <c:v>366.56936272482687</c:v>
                </c:pt>
                <c:pt idx="186">
                  <c:v>365.22083162394699</c:v>
                </c:pt>
                <c:pt idx="187">
                  <c:v>362.42107541611426</c:v>
                </c:pt>
                <c:pt idx="188">
                  <c:v>358.19243455287744</c:v>
                </c:pt>
                <c:pt idx="189">
                  <c:v>352.56865116723486</c:v>
                </c:pt>
                <c:pt idx="190">
                  <c:v>345.59459983072929</c:v>
                </c:pt>
                <c:pt idx="191">
                  <c:v>337.32592948006049</c:v>
                </c:pt>
                <c:pt idx="192">
                  <c:v>327.82861937043504</c:v>
                </c:pt>
                <c:pt idx="193">
                  <c:v>317.17845259887946</c:v>
                </c:pt>
                <c:pt idx="194">
                  <c:v>305.4604113985223</c:v>
                </c:pt>
                <c:pt idx="195">
                  <c:v>292.76799902902451</c:v>
                </c:pt>
                <c:pt idx="196">
                  <c:v>279.20249367410668</c:v>
                </c:pt>
                <c:pt idx="197">
                  <c:v>264.87214029962479</c:v>
                </c:pt>
                <c:pt idx="198">
                  <c:v>249.89128692072291</c:v>
                </c:pt>
                <c:pt idx="199">
                  <c:v>234.37947217013658</c:v>
                </c:pt>
                <c:pt idx="200">
                  <c:v>218.46047144835023</c:v>
                </c:pt>
                <c:pt idx="201">
                  <c:v>202.26130926676393</c:v>
                </c:pt>
                <c:pt idx="202">
                  <c:v>185.91124566482148</c:v>
                </c:pt>
                <c:pt idx="203">
                  <c:v>169.54074478890459</c:v>
                </c:pt>
                <c:pt idx="204">
                  <c:v>153.2804338631399</c:v>
                </c:pt>
                <c:pt idx="205">
                  <c:v>137.26006085893937</c:v>
                </c:pt>
                <c:pt idx="206">
                  <c:v>121.60745918047638</c:v>
                </c:pt>
                <c:pt idx="207">
                  <c:v>106.44752762731284</c:v>
                </c:pt>
                <c:pt idx="208">
                  <c:v>91.901233773485075</c:v>
                </c:pt>
                <c:pt idx="209">
                  <c:v>78.084648715524636</c:v>
                </c:pt>
                <c:pt idx="210">
                  <c:v>65.108020891565459</c:v>
                </c:pt>
                <c:pt idx="211">
                  <c:v>53.074896361926193</c:v>
                </c:pt>
                <c:pt idx="212">
                  <c:v>42.081292570837718</c:v>
                </c:pt>
                <c:pt idx="213">
                  <c:v>32.214932182208827</c:v>
                </c:pt>
                <c:pt idx="214">
                  <c:v>23.554543102996689</c:v>
                </c:pt>
                <c:pt idx="215">
                  <c:v>16.169230279583076</c:v>
                </c:pt>
                <c:pt idx="216">
                  <c:v>10.117924279867594</c:v>
                </c:pt>
                <c:pt idx="217">
                  <c:v>5.4489110610771831</c:v>
                </c:pt>
                <c:pt idx="218">
                  <c:v>2.1994466754735527</c:v>
                </c:pt>
                <c:pt idx="219">
                  <c:v>0.39545998838599417</c:v>
                </c:pt>
                <c:pt idx="220">
                  <c:v>5.1345780712239275E-2</c:v>
                </c:pt>
                <c:pt idx="221">
                  <c:v>1.1698498868083789</c:v>
                </c:pt>
                <c:pt idx="222">
                  <c:v>3.7420472843026573</c:v>
                </c:pt>
                <c:pt idx="223">
                  <c:v>7.7474133106642853</c:v>
                </c:pt>
                <c:pt idx="224">
                  <c:v>13.153987438259151</c:v>
                </c:pt>
                <c:pt idx="225">
                  <c:v>19.918628301060693</c:v>
                </c:pt>
                <c:pt idx="226">
                  <c:v>27.987357938051929</c:v>
                </c:pt>
                <c:pt idx="227">
                  <c:v>37.295792506447469</c:v>
                </c:pt>
                <c:pt idx="228">
                  <c:v>47.769656027898577</c:v>
                </c:pt>
                <c:pt idx="229">
                  <c:v>59.325373068271318</c:v>
                </c:pt>
                <c:pt idx="230">
                  <c:v>71.870735621763302</c:v>
                </c:pt>
                <c:pt idx="231">
                  <c:v>85.305638877993019</c:v>
                </c:pt>
                <c:pt idx="232">
                  <c:v>99.522880001076132</c:v>
                </c:pt>
                <c:pt idx="233">
                  <c:v>114.40901354687297</c:v>
                </c:pt>
                <c:pt idx="234">
                  <c:v>129.84525669268393</c:v>
                </c:pt>
                <c:pt idx="235">
                  <c:v>145.70843705616443</c:v>
                </c:pt>
                <c:pt idx="236">
                  <c:v>161.87197554041208</c:v>
                </c:pt>
                <c:pt idx="237">
                  <c:v>178.20689636269159</c:v>
                </c:pt>
                <c:pt idx="238">
                  <c:v>194.582856207335</c:v>
                </c:pt>
                <c:pt idx="239">
                  <c:v>210.86918429076815</c:v>
                </c:pt>
                <c:pt idx="240">
                  <c:v>226.93592503955944</c:v>
                </c:pt>
                <c:pt idx="241">
                  <c:v>242.6548750614788</c:v>
                </c:pt>
                <c:pt idx="242">
                  <c:v>257.90060613517352</c:v>
                </c:pt>
                <c:pt idx="243">
                  <c:v>272.55146605555575</c:v>
                </c:pt>
                <c:pt idx="244">
                  <c:v>286.49054934875232</c:v>
                </c:pt>
                <c:pt idx="245">
                  <c:v>299.60663011084796</c:v>
                </c:pt>
                <c:pt idx="246">
                  <c:v>311.79504952692145</c:v>
                </c:pt>
                <c:pt idx="247">
                  <c:v>322.9585509884605</c:v>
                </c:pt>
                <c:pt idx="248">
                  <c:v>333.00805614542026</c:v>
                </c:pt>
                <c:pt idx="249">
                  <c:v>341.86337570045293</c:v>
                </c:pt>
                <c:pt idx="250">
                  <c:v>349.45384927358475</c:v>
                </c:pt>
                <c:pt idx="251">
                  <c:v>355.71890923159771</c:v>
                </c:pt>
                <c:pt idx="252">
                  <c:v>360.60856398306134</c:v>
                </c:pt>
                <c:pt idx="253">
                  <c:v>364.08379688261152</c:v>
                </c:pt>
                <c:pt idx="254">
                  <c:v>366.11687756143971</c:v>
                </c:pt>
                <c:pt idx="255">
                  <c:v>366.691583199761</c:v>
                </c:pt>
                <c:pt idx="256">
                  <c:v>365.8033279756271</c:v>
                </c:pt>
                <c:pt idx="257">
                  <c:v>363.45919965715956</c:v>
                </c:pt>
                <c:pt idx="258">
                  <c:v>359.67790304621883</c:v>
                </c:pt>
                <c:pt idx="259">
                  <c:v>354.48961072479403</c:v>
                </c:pt>
                <c:pt idx="260">
                  <c:v>347.93572229507424</c:v>
                </c:pt>
                <c:pt idx="261">
                  <c:v>340.06853403432694</c:v>
                </c:pt>
                <c:pt idx="262">
                  <c:v>330.95082160054557</c:v>
                </c:pt>
                <c:pt idx="263">
                  <c:v>320.65533911864316</c:v>
                </c:pt>
                <c:pt idx="264">
                  <c:v>309.26423864418734</c:v>
                </c:pt>
                <c:pt idx="265">
                  <c:v>296.86841463703826</c:v>
                </c:pt>
                <c:pt idx="266">
                  <c:v>283.5667786755925</c:v>
                </c:pt>
                <c:pt idx="267">
                  <c:v>269.46547019902397</c:v>
                </c:pt>
                <c:pt idx="268">
                  <c:v>254.67700957533106</c:v>
                </c:pt>
                <c:pt idx="269">
                  <c:v>239.31940025321734</c:v>
                </c:pt>
                <c:pt idx="270">
                  <c:v>223.51518716213388</c:v>
                </c:pt>
                <c:pt idx="271">
                  <c:v>207.390478873912</c:v>
                </c:pt>
                <c:pt idx="272">
                  <c:v>191.07394132855546</c:v>
                </c:pt>
                <c:pt idx="273">
                  <c:v>174.69577115370831</c:v>
                </c:pt>
                <c:pt idx="274">
                  <c:v>158.38665677011099</c:v>
                </c:pt>
                <c:pt idx="275">
                  <c:v>142.27673557282674</c:v>
                </c:pt>
                <c:pt idx="276">
                  <c:v>126.49455550934125</c:v>
                </c:pt>
                <c:pt idx="277">
                  <c:v>111.16604934053736</c:v>
                </c:pt>
                <c:pt idx="278">
                  <c:v>96.413529769367585</c:v>
                </c:pt>
                <c:pt idx="279">
                  <c:v>82.354713455515324</c:v>
                </c:pt>
                <c:pt idx="280">
                  <c:v>69.101781703847465</c:v>
                </c:pt>
                <c:pt idx="281">
                  <c:v>56.760485321829478</c:v>
                </c:pt>
                <c:pt idx="282">
                  <c:v>45.429300788630314</c:v>
                </c:pt>
                <c:pt idx="283">
                  <c:v>35.198644469202094</c:v>
                </c:pt>
                <c:pt idx="284">
                  <c:v>26.150151143452689</c:v>
                </c:pt>
                <c:pt idx="285">
                  <c:v>18.356022607443435</c:v>
                </c:pt>
                <c:pt idx="286">
                  <c:v>11.878451544394864</c:v>
                </c:pt>
                <c:pt idx="287">
                  <c:v>6.7691252626832181</c:v>
                </c:pt>
                <c:pt idx="288">
                  <c:v>3.0688132607130569</c:v>
                </c:pt>
                <c:pt idx="289">
                  <c:v>0.80704190966105216</c:v>
                </c:pt>
                <c:pt idx="290">
                  <c:v>1.858849940674645E-3</c:v>
                </c:pt>
                <c:pt idx="291">
                  <c:v>0.6596889813641269</c:v>
                </c:pt>
                <c:pt idx="292">
                  <c:v>2.7752831961206539</c:v>
                </c:pt>
                <c:pt idx="293">
                  <c:v>6.3317602636514891</c:v>
                </c:pt>
                <c:pt idx="294">
                  <c:v>11.30074153320399</c:v>
                </c:pt>
                <c:pt idx="295">
                  <c:v>17.642577379217556</c:v>
                </c:pt>
                <c:pt idx="296">
                  <c:v>25.306663582633149</c:v>
                </c:pt>
                <c:pt idx="297">
                  <c:v>34.231845123588641</c:v>
                </c:pt>
                <c:pt idx="298">
                  <c:v>44.346904163463876</c:v>
                </c:pt>
                <c:pt idx="299">
                  <c:v>55.57112832245663</c:v>
                </c:pt>
                <c:pt idx="300">
                  <c:v>67.814954718162625</c:v>
                </c:pt>
                <c:pt idx="301">
                  <c:v>80.980684626096206</c:v>
                </c:pt>
                <c:pt idx="302">
                  <c:v>94.96326305957777</c:v>
                </c:pt>
                <c:pt idx="303">
                  <c:v>109.65111704837778</c:v>
                </c:pt>
                <c:pt idx="304">
                  <c:v>124.92704592713508</c:v>
                </c:pt>
                <c:pt idx="305">
                  <c:v>140.66915652956811</c:v>
                </c:pt>
                <c:pt idx="306">
                  <c:v>156.75183582615162</c:v>
                </c:pt>
                <c:pt idx="307">
                  <c:v>173.04675324417221</c:v>
                </c:pt>
                <c:pt idx="308">
                  <c:v>189.42388467222156</c:v>
                </c:pt>
                <c:pt idx="309">
                  <c:v>205.75254997816458</c:v>
                </c:pt>
                <c:pt idx="310">
                  <c:v>221.90245576177085</c:v>
                </c:pt>
                <c:pt idx="311">
                  <c:v>237.74473502145082</c:v>
                </c:pt>
                <c:pt idx="312">
                  <c:v>253.1529754391442</c:v>
                </c:pt>
                <c:pt idx="313">
                  <c:v>268.0042280782427</c:v>
                </c:pt>
                <c:pt idx="314">
                  <c:v>282.17998844571139</c:v>
                </c:pt>
                <c:pt idx="315">
                  <c:v>295.56714209009232</c:v>
                </c:pt>
                <c:pt idx="316">
                  <c:v>308.05886719006276</c:v>
                </c:pt>
                <c:pt idx="317">
                  <c:v>319.55548693141191</c:v>
                </c:pt>
                <c:pt idx="318">
                  <c:v>329.96526487094684</c:v>
                </c:pt>
                <c:pt idx="319">
                  <c:v>339.20513694078613</c:v>
                </c:pt>
                <c:pt idx="320">
                  <c:v>347.20137425206428</c:v>
                </c:pt>
                <c:pt idx="321">
                  <c:v>353.89017140924921</c:v>
                </c:pt>
                <c:pt idx="322">
                  <c:v>359.21815564067123</c:v>
                </c:pt>
                <c:pt idx="323">
                  <c:v>363.14281268267854</c:v>
                </c:pt>
                <c:pt idx="324">
                  <c:v>365.63282601912283</c:v>
                </c:pt>
                <c:pt idx="325">
                  <c:v>366.66832676922638</c:v>
                </c:pt>
                <c:pt idx="326">
                  <c:v>366.24105222987498</c:v>
                </c:pt>
                <c:pt idx="327">
                  <c:v>364.35441180725843</c:v>
                </c:pt>
                <c:pt idx="328">
                  <c:v>361.02345981176052</c:v>
                </c:pt>
                <c:pt idx="329">
                  <c:v>356.2747753331829</c:v>
                </c:pt>
                <c:pt idx="330">
                  <c:v>350.14625015482432</c:v>
                </c:pt>
                <c:pt idx="331">
                  <c:v>342.68678639874599</c:v>
                </c:pt>
                <c:pt idx="332">
                  <c:v>333.95590631483554</c:v>
                </c:pt>
                <c:pt idx="333">
                  <c:v>324.02327732733204</c:v>
                </c:pt>
                <c:pt idx="334">
                  <c:v>312.96815612867073</c:v>
                </c:pt>
                <c:pt idx="335">
                  <c:v>300.8787562564516</c:v>
                </c:pt>
                <c:pt idx="336">
                  <c:v>287.85154419991807</c:v>
                </c:pt>
                <c:pt idx="337">
                  <c:v>273.99046965260283</c:v>
                </c:pt>
                <c:pt idx="338">
                  <c:v>259.40613605329372</c:v>
                </c:pt>
                <c:pt idx="339">
                  <c:v>244.21491803391112</c:v>
                </c:pt>
                <c:pt idx="340">
                  <c:v>228.53803281657832</c:v>
                </c:pt>
                <c:pt idx="341">
                  <c:v>212.50057296959511</c:v>
                </c:pt>
                <c:pt idx="342">
                  <c:v>196.23050824035803</c:v>
                </c:pt>
                <c:pt idx="343">
                  <c:v>179.85766443004428</c:v>
                </c:pt>
                <c:pt idx="344">
                  <c:v>163.51268745805496</c:v>
                </c:pt>
                <c:pt idx="345">
                  <c:v>147.32600088237763</c:v>
                </c:pt>
                <c:pt idx="346">
                  <c:v>131.42676519426581</c:v>
                </c:pt>
                <c:pt idx="347">
                  <c:v>115.94184719146654</c:v>
                </c:pt>
                <c:pt idx="348">
                  <c:v>100.9948076538152</c:v>
                </c:pt>
                <c:pt idx="349">
                  <c:v>86.704915398955478</c:v>
                </c:pt>
                <c:pt idx="350">
                  <c:v>73.186195585461391</c:v>
                </c:pt>
                <c:pt idx="351">
                  <c:v>60.546519857356472</c:v>
                </c:pt>
                <c:pt idx="352">
                  <c:v>48.886745590155101</c:v>
                </c:pt>
                <c:pt idx="353">
                  <c:v>38.299911106755019</c:v>
                </c:pt>
                <c:pt idx="354">
                  <c:v>28.870493284883679</c:v>
                </c:pt>
                <c:pt idx="355">
                  <c:v>20.673733479984122</c:v>
                </c:pt>
                <c:pt idx="356">
                  <c:v>13.775037142279245</c:v>
                </c:pt>
                <c:pt idx="357">
                  <c:v>8.2294519187226172</c:v>
                </c:pt>
                <c:pt idx="358">
                  <c:v>4.0812284042959561</c:v>
                </c:pt>
                <c:pt idx="359">
                  <c:v>1.363467047595833</c:v>
                </c:pt>
                <c:pt idx="360">
                  <c:v>9.7854028205460963E-2</c:v>
                </c:pt>
                <c:pt idx="361">
                  <c:v>0.29448821339815368</c:v>
                </c:pt>
                <c:pt idx="362">
                  <c:v>1.9518005749582699</c:v>
                </c:pt>
                <c:pt idx="363">
                  <c:v>5.0565667091276794</c:v>
                </c:pt>
                <c:pt idx="364">
                  <c:v>9.5840123597770912</c:v>
                </c:pt>
                <c:pt idx="365">
                  <c:v>15.498011102784915</c:v>
                </c:pt>
                <c:pt idx="366">
                  <c:v>22.751372614217928</c:v>
                </c:pt>
                <c:pt idx="367">
                  <c:v>31.286219222098254</c:v>
                </c:pt>
                <c:pt idx="368">
                  <c:v>41.034447737085486</c:v>
                </c:pt>
                <c:pt idx="369">
                  <c:v>51.918272876939255</c:v>
                </c:pt>
                <c:pt idx="370">
                  <c:v>63.850847948534408</c:v>
                </c:pt>
                <c:pt idx="371">
                  <c:v>76.736957834745141</c:v>
                </c:pt>
                <c:pt idx="372">
                  <c:v>90.47377875657024</c:v>
                </c:pt>
                <c:pt idx="373">
                  <c:v>104.95169874801464</c:v>
                </c:pt>
                <c:pt idx="374">
                  <c:v>120.05519229681963</c:v>
                </c:pt>
                <c:pt idx="375">
                  <c:v>135.66374217191458</c:v>
                </c:pt>
                <c:pt idx="376">
                  <c:v>151.65280108190197</c:v>
                </c:pt>
                <c:pt idx="377">
                  <c:v>167.89478549115324</c:v>
                </c:pt>
                <c:pt idx="378">
                  <c:v>184.26009366336481</c:v>
                </c:pt>
                <c:pt idx="379">
                  <c:v>200.61813980921315</c:v>
                </c:pt>
                <c:pt idx="380">
                  <c:v>216.83839608618729</c:v>
                </c:pt>
                <c:pt idx="381">
                  <c:v>232.79143413603884</c:v>
                </c:pt>
                <c:pt idx="382">
                  <c:v>248.34995784897959</c:v>
                </c:pt>
                <c:pt idx="383">
                  <c:v>263.38981911374486</c:v>
                </c:pt>
                <c:pt idx="384">
                  <c:v>277.7910084484547</c:v>
                </c:pt>
                <c:pt idx="385">
                  <c:v>291.43861260756296</c:v>
                </c:pt>
                <c:pt idx="386">
                  <c:v>304.22373152376002</c:v>
                </c:pt>
                <c:pt idx="387">
                  <c:v>316.04434726816055</c:v>
                </c:pt>
                <c:pt idx="388">
                  <c:v>326.80613809497083</c:v>
                </c:pt>
                <c:pt idx="389">
                  <c:v>336.42323107501318</c:v>
                </c:pt>
                <c:pt idx="390">
                  <c:v>344.81888731253298</c:v>
                </c:pt>
                <c:pt idx="391">
                  <c:v>351.92611427765451</c:v>
                </c:pt>
                <c:pt idx="392">
                  <c:v>357.68820036840998</c:v>
                </c:pt>
                <c:pt idx="393">
                  <c:v>362.05916743685418</c:v>
                </c:pt>
                <c:pt idx="394">
                  <c:v>365.0041376683605</c:v>
                </c:pt>
                <c:pt idx="395">
                  <c:v>366.49961188661189</c:v>
                </c:pt>
                <c:pt idx="396">
                  <c:v>366.53365706357465</c:v>
                </c:pt>
                <c:pt idx="397">
                  <c:v>365.10600153822884</c:v>
                </c:pt>
                <c:pt idx="398">
                  <c:v>362.22803718426854</c:v>
                </c:pt>
                <c:pt idx="399">
                  <c:v>357.92272850947154</c:v>
                </c:pt>
                <c:pt idx="400">
                  <c:v>352.22442941207578</c:v>
                </c:pt>
                <c:pt idx="401">
                  <c:v>345.17860905634041</c:v>
                </c:pt>
                <c:pt idx="402">
                  <c:v>336.84148905464838</c:v>
                </c:pt>
                <c:pt idx="403">
                  <c:v>327.27959485122904</c:v>
                </c:pt>
                <c:pt idx="404">
                  <c:v>316.5692248872009</c:v>
                </c:pt>
                <c:pt idx="405">
                  <c:v>304.79584178269909</c:v>
                </c:pt>
                <c:pt idx="406">
                  <c:v>292.05339039409569</c:v>
                </c:pt>
                <c:pt idx="407">
                  <c:v>278.44354818783211</c:v>
                </c:pt>
                <c:pt idx="408">
                  <c:v>264.07491391245446</c:v>
                </c:pt>
                <c:pt idx="409">
                  <c:v>249.06214104277831</c:v>
                </c:pt>
                <c:pt idx="410">
                  <c:v>233.52502291079784</c:v>
                </c:pt>
                <c:pt idx="411">
                  <c:v>217.58753682349479</c:v>
                </c:pt>
                <c:pt idx="412">
                  <c:v>201.37685479490415</c:v>
                </c:pt>
                <c:pt idx="413">
                  <c:v>185.02232878625267</c:v>
                </c:pt>
                <c:pt idx="414">
                  <c:v>168.65445855137196</c:v>
                </c:pt>
                <c:pt idx="415">
                  <c:v>152.40385032337872</c:v>
                </c:pt>
                <c:pt idx="416">
                  <c:v>136.4001746517126</c:v>
                </c:pt>
                <c:pt idx="417">
                  <c:v>120.77113170539397</c:v>
                </c:pt>
                <c:pt idx="418">
                  <c:v>105.6414322987882</c:v>
                </c:pt>
                <c:pt idx="419">
                  <c:v>91.131802770714472</c:v>
                </c:pt>
                <c:pt idx="420">
                  <c:v>77.358021657376113</c:v>
                </c:pt>
                <c:pt idx="421">
                  <c:v>64.42999584593413</c:v>
                </c:pt>
                <c:pt idx="422">
                  <c:v>52.45088358047721</c:v>
                </c:pt>
                <c:pt idx="423">
                  <c:v>41.516271318290563</c:v>
                </c:pt>
                <c:pt idx="424">
                  <c:v>31.713411004658553</c:v>
                </c:pt>
                <c:pt idx="425">
                  <c:v>23.12052385229552</c:v>
                </c:pt>
                <c:pt idx="426">
                  <c:v>15.806176180856028</c:v>
                </c:pt>
                <c:pt idx="427">
                  <c:v>9.8287322969573836</c:v>
                </c:pt>
                <c:pt idx="428">
                  <c:v>5.2358887804315088</c:v>
                </c:pt>
                <c:pt idx="429">
                  <c:v>2.0642938929271963</c:v>
                </c:pt>
                <c:pt idx="430">
                  <c:v>0.33925514576247906</c:v>
                </c:pt>
                <c:pt idx="431">
                  <c:v>7.4537360475801506E-2</c:v>
                </c:pt>
                <c:pt idx="432">
                  <c:v>1.2722528334306844</c:v>
                </c:pt>
                <c:pt idx="433">
                  <c:v>3.9228444809003236</c:v>
                </c:pt>
                <c:pt idx="434">
                  <c:v>8.0051620991229697</c:v>
                </c:pt>
                <c:pt idx="435">
                  <c:v>13.486631130819774</c:v>
                </c:pt>
                <c:pt idx="436">
                  <c:v>20.323512591510593</c:v>
                </c:pt>
                <c:pt idx="437">
                  <c:v>28.461252081567835</c:v>
                </c:pt>
                <c:pt idx="438">
                  <c:v>37.834915099090551</c:v>
                </c:pt>
                <c:pt idx="439">
                  <c:v>48.369705180051596</c:v>
                </c:pt>
                <c:pt idx="440">
                  <c:v>59.981560731258114</c:v>
                </c:pt>
                <c:pt idx="441">
                  <c:v>72.577825793728522</c:v>
                </c:pt>
                <c:pt idx="442">
                  <c:v>86.057989384206479</c:v>
                </c:pt>
                <c:pt idx="443">
                  <c:v>100.31448751525173</c:v>
                </c:pt>
                <c:pt idx="444">
                  <c:v>115.23356149428211</c:v>
                </c:pt>
                <c:pt idx="445">
                  <c:v>130.69616565279671</c:v>
                </c:pt>
                <c:pt idx="446">
                  <c:v>146.57891726266297</c:v>
                </c:pt>
                <c:pt idx="447">
                  <c:v>162.75508105964039</c:v>
                </c:pt>
                <c:pt idx="448">
                  <c:v>179.09558051822339</c:v>
                </c:pt>
                <c:pt idx="449">
                  <c:v>195.47002780842038</c:v>
                </c:pt>
                <c:pt idx="450">
                  <c:v>211.74776421597886</c:v>
                </c:pt>
                <c:pt idx="451">
                  <c:v>227.79890272411842</c:v>
                </c:pt>
                <c:pt idx="452">
                  <c:v>243.49536443755949</c:v>
                </c:pt>
                <c:pt idx="453">
                  <c:v>258.71190057877175</c:v>
                </c:pt>
                <c:pt idx="454">
                  <c:v>273.32709190151547</c:v>
                </c:pt>
                <c:pt idx="455">
                  <c:v>287.22431754690484</c:v>
                </c:pt>
                <c:pt idx="456">
                  <c:v>300.29268561108739</c:v>
                </c:pt>
                <c:pt idx="457">
                  <c:v>312.42791799915324</c:v>
                </c:pt>
                <c:pt idx="458">
                  <c:v>323.5331825046236</c:v>
                </c:pt>
                <c:pt idx="459">
                  <c:v>333.51986547501895</c:v>
                </c:pt>
                <c:pt idx="460">
                  <c:v>342.30827889807085</c:v>
                </c:pt>
                <c:pt idx="461">
                  <c:v>349.82829626643201</c:v>
                </c:pt>
                <c:pt idx="462">
                  <c:v>356.01991214706055</c:v>
                </c:pt>
                <c:pt idx="463">
                  <c:v>360.83372099021233</c:v>
                </c:pt>
                <c:pt idx="464">
                  <c:v>364.23131135744546</c:v>
                </c:pt>
                <c:pt idx="465">
                  <c:v>366.18557242290643</c:v>
                </c:pt>
                <c:pt idx="466">
                  <c:v>366.68091030219716</c:v>
                </c:pt>
                <c:pt idx="467">
                  <c:v>365.71337248264444</c:v>
                </c:pt>
                <c:pt idx="468">
                  <c:v>363.29067936208867</c:v>
                </c:pt>
                <c:pt idx="469">
                  <c:v>359.43216264452826</c:v>
                </c:pt>
                <c:pt idx="470">
                  <c:v>354.16861108419187</c:v>
                </c:pt>
                <c:pt idx="471">
                  <c:v>347.54202480890575</c:v>
                </c:pt>
                <c:pt idx="472">
                  <c:v>339.60528018312164</c:v>
                </c:pt>
                <c:pt idx="473">
                  <c:v>330.42170788480223</c:v>
                </c:pt>
                <c:pt idx="474">
                  <c:v>320.06458756287128</c:v>
                </c:pt>
                <c:pt idx="475">
                  <c:v>308.61656310757047</c:v>
                </c:pt>
                <c:pt idx="476">
                  <c:v>296.16898319953123</c:v>
                </c:pt>
                <c:pt idx="477">
                  <c:v>282.82117239961229</c:v>
                </c:pt>
                <c:pt idx="478">
                  <c:v>268.67963859576145</c:v>
                </c:pt>
                <c:pt idx="479">
                  <c:v>253.85722313105214</c:v>
                </c:pt>
                <c:pt idx="480">
                  <c:v>238.4722003943825</c:v>
                </c:pt>
                <c:pt idx="481">
                  <c:v>222.64733405855765</c:v>
                </c:pt>
                <c:pt idx="482">
                  <c:v>206.50889749647453</c:v>
                </c:pt>
                <c:pt idx="483">
                  <c:v>190.18566619190099</c:v>
                </c:pt>
                <c:pt idx="484">
                  <c:v>173.80789018485027</c:v>
                </c:pt>
                <c:pt idx="485">
                  <c:v>157.50625475082822</c:v>
                </c:pt>
                <c:pt idx="486">
                  <c:v>141.41083760716316</c:v>
                </c:pt>
                <c:pt idx="487">
                  <c:v>125.6500709672946</c:v>
                </c:pt>
                <c:pt idx="488">
                  <c:v>110.34971672524823</c:v>
                </c:pt>
                <c:pt idx="489">
                  <c:v>95.631862947718659</c:v>
                </c:pt>
                <c:pt idx="490">
                  <c:v>81.613949681203152</c:v>
                </c:pt>
                <c:pt idx="491">
                  <c:v>68.407831847668163</c:v>
                </c:pt>
                <c:pt idx="492">
                  <c:v>56.118886706317326</c:v>
                </c:pt>
                <c:pt idx="493">
                  <c:v>44.845173003394706</c:v>
                </c:pt>
                <c:pt idx="494">
                  <c:v>34.676648519527077</c:v>
                </c:pt>
              </c:numCache>
            </c:numRef>
          </c:val>
          <c:smooth val="0"/>
        </c:ser>
        <c:ser>
          <c:idx val="7"/>
          <c:order val="7"/>
          <c:tx>
            <c:strRef>
              <c:f>Calculations!$K$10</c:f>
              <c:strCache>
                <c:ptCount val="1"/>
                <c:pt idx="0">
                  <c:v>H8</c:v>
                </c:pt>
              </c:strCache>
            </c:strRef>
          </c:tx>
          <c:spPr>
            <a:ln w="12700">
              <a:solidFill>
                <a:srgbClr val="0000FF"/>
              </a:solidFill>
              <a:prstDash val="solid"/>
            </a:ln>
          </c:spPr>
          <c:marker>
            <c:symbol val="none"/>
          </c:marker>
          <c:val>
            <c:numRef>
              <c:f>Calculations!$K$11:$K$505</c:f>
              <c:numCache>
                <c:formatCode>General</c:formatCode>
                <c:ptCount val="495"/>
                <c:pt idx="0">
                  <c:v>288.99999999999994</c:v>
                </c:pt>
                <c:pt idx="1">
                  <c:v>421.28071741530255</c:v>
                </c:pt>
                <c:pt idx="2">
                  <c:v>524.22078914008853</c:v>
                </c:pt>
                <c:pt idx="3">
                  <c:v>574.98749827616609</c:v>
                </c:pt>
                <c:pt idx="4">
                  <c:v>562.32048840319089</c:v>
                </c:pt>
                <c:pt idx="5">
                  <c:v>489.02937724854769</c:v>
                </c:pt>
                <c:pt idx="6">
                  <c:v>371.37056685382316</c:v>
                </c:pt>
                <c:pt idx="7">
                  <c:v>235.44147742971174</c:v>
                </c:pt>
                <c:pt idx="8">
                  <c:v>111.39198516191752</c:v>
                </c:pt>
                <c:pt idx="9">
                  <c:v>26.73700130761722</c:v>
                </c:pt>
                <c:pt idx="10">
                  <c:v>0.25350210142994456</c:v>
                </c:pt>
                <c:pt idx="11">
                  <c:v>37.815684342683738</c:v>
                </c:pt>
                <c:pt idx="12">
                  <c:v>131.09203379379622</c:v>
                </c:pt>
                <c:pt idx="13">
                  <c:v>259.39330432709716</c:v>
                </c:pt>
                <c:pt idx="14">
                  <c:v>394.2615151127589</c:v>
                </c:pt>
                <c:pt idx="15">
                  <c:v>505.78209912320278</c:v>
                </c:pt>
                <c:pt idx="16">
                  <c:v>569.21913107328783</c:v>
                </c:pt>
                <c:pt idx="17">
                  <c:v>570.50190198536438</c:v>
                </c:pt>
                <c:pt idx="18">
                  <c:v>509.34588568230845</c:v>
                </c:pt>
                <c:pt idx="19">
                  <c:v>399.31584837685494</c:v>
                </c:pt>
                <c:pt idx="20">
                  <c:v>264.81710327696095</c:v>
                </c:pt>
                <c:pt idx="21">
                  <c:v>135.68226773535383</c:v>
                </c:pt>
                <c:pt idx="22">
                  <c:v>40.554212232045217</c:v>
                </c:pt>
                <c:pt idx="23">
                  <c:v>0.53290225170542271</c:v>
                </c:pt>
                <c:pt idx="24">
                  <c:v>24.495301112554841</c:v>
                </c:pt>
                <c:pt idx="25">
                  <c:v>107.12640698659675</c:v>
                </c:pt>
                <c:pt idx="26">
                  <c:v>230.09815174842072</c:v>
                </c:pt>
                <c:pt idx="27">
                  <c:v>366.13467491358858</c:v>
                </c:pt>
                <c:pt idx="28">
                  <c:v>485.06227085705552</c:v>
                </c:pt>
                <c:pt idx="29">
                  <c:v>560.50209522732678</c:v>
                </c:pt>
                <c:pt idx="30">
                  <c:v>575.7211486798841</c:v>
                </c:pt>
                <c:pt idx="31">
                  <c:v>527.34375512359543</c:v>
                </c:pt>
                <c:pt idx="32">
                  <c:v>426.10030664810608</c:v>
                </c:pt>
                <c:pt idx="33">
                  <c:v>294.44719907775288</c:v>
                </c:pt>
                <c:pt idx="34">
                  <c:v>161.58587052652791</c:v>
                </c:pt>
                <c:pt idx="35">
                  <c:v>56.985749669767642</c:v>
                </c:pt>
                <c:pt idx="36">
                  <c:v>3.8477621239260884</c:v>
                </c:pt>
                <c:pt idx="37">
                  <c:v>13.958227889027569</c:v>
                </c:pt>
                <c:pt idx="38">
                  <c:v>85.074585845233059</c:v>
                </c:pt>
                <c:pt idx="39">
                  <c:v>201.42280707612844</c:v>
                </c:pt>
                <c:pt idx="40">
                  <c:v>337.19616780095333</c:v>
                </c:pt>
                <c:pt idx="41">
                  <c:v>462.2793333807922</c:v>
                </c:pt>
                <c:pt idx="42">
                  <c:v>548.92811770268122</c:v>
                </c:pt>
                <c:pt idx="43">
                  <c:v>577.92330779304268</c:v>
                </c:pt>
                <c:pt idx="44">
                  <c:v>542.83359895536842</c:v>
                </c:pt>
                <c:pt idx="45">
                  <c:v>451.44209619926562</c:v>
                </c:pt>
                <c:pt idx="46">
                  <c:v>324.01997550476921</c:v>
                </c:pt>
                <c:pt idx="47">
                  <c:v>188.83021706644195</c:v>
                </c:pt>
                <c:pt idx="48">
                  <c:v>75.858709083487639</c:v>
                </c:pt>
                <c:pt idx="49">
                  <c:v>10.163200361762392</c:v>
                </c:pt>
                <c:pt idx="50">
                  <c:v>6.3153433879300565</c:v>
                </c:pt>
                <c:pt idx="51">
                  <c:v>65.168615602565382</c:v>
                </c:pt>
                <c:pt idx="52">
                  <c:v>173.66901305469361</c:v>
                </c:pt>
                <c:pt idx="53">
                  <c:v>307.75050570511939</c:v>
                </c:pt>
                <c:pt idx="54">
                  <c:v>437.67302526285465</c:v>
                </c:pt>
                <c:pt idx="55">
                  <c:v>534.6189882732042</c:v>
                </c:pt>
                <c:pt idx="56">
                  <c:v>577.0852066117593</c:v>
                </c:pt>
                <c:pt idx="57">
                  <c:v>555.65242182246311</c:v>
                </c:pt>
                <c:pt idx="58">
                  <c:v>475.07455236713764</c:v>
                </c:pt>
                <c:pt idx="59">
                  <c:v>353.22424638665404</c:v>
                </c:pt>
                <c:pt idx="60">
                  <c:v>217.12862260935674</c:v>
                </c:pt>
                <c:pt idx="61">
                  <c:v>96.974495525700405</c:v>
                </c:pt>
                <c:pt idx="62">
                  <c:v>19.412761350182052</c:v>
                </c:pt>
                <c:pt idx="63">
                  <c:v>1.6470715752670912</c:v>
                </c:pt>
                <c:pt idx="64">
                  <c:v>47.617961294191048</c:v>
                </c:pt>
                <c:pt idx="65">
                  <c:v>147.12881520522393</c:v>
                </c:pt>
                <c:pt idx="66">
                  <c:v>278.10753720839125</c:v>
                </c:pt>
                <c:pt idx="67">
                  <c:v>411.50227189813648</c:v>
                </c:pt>
                <c:pt idx="68">
                  <c:v>517.7252779619962</c:v>
                </c:pt>
                <c:pt idx="69">
                  <c:v>573.21566424365028</c:v>
                </c:pt>
                <c:pt idx="70">
                  <c:v>565.66533478676718</c:v>
                </c:pt>
                <c:pt idx="71">
                  <c:v>496.74899733235299</c:v>
                </c:pt>
                <c:pt idx="72">
                  <c:v>381.75270323428327</c:v>
                </c:pt>
                <c:pt idx="73">
                  <c:v>246.18331083731002</c:v>
                </c:pt>
                <c:pt idx="74">
                  <c:v>120.1109133985579</c:v>
                </c:pt>
                <c:pt idx="75">
                  <c:v>31.499114509561537</c:v>
                </c:pt>
                <c:pt idx="76">
                  <c:v>2.5353880012062291E-3</c:v>
                </c:pt>
                <c:pt idx="77">
                  <c:v>32.607303615629974</c:v>
                </c:pt>
                <c:pt idx="78">
                  <c:v>122.08148871096492</c:v>
                </c:pt>
                <c:pt idx="79">
                  <c:v>248.57918709390853</c:v>
                </c:pt>
                <c:pt idx="80">
                  <c:v>384.04246090745022</c:v>
                </c:pt>
                <c:pt idx="81">
                  <c:v>498.42475462405673</c:v>
                </c:pt>
                <c:pt idx="82">
                  <c:v>566.35539881599061</c:v>
                </c:pt>
                <c:pt idx="83">
                  <c:v>572.76697472631747</c:v>
                </c:pt>
                <c:pt idx="84">
                  <c:v>516.23735688748263</c:v>
                </c:pt>
                <c:pt idx="85">
                  <c:v>409.30514896325502</c:v>
                </c:pt>
                <c:pt idx="86">
                  <c:v>275.68854727819405</c:v>
                </c:pt>
                <c:pt idx="87">
                  <c:v>145.02450455688685</c:v>
                </c:pt>
                <c:pt idx="88">
                  <c:v>46.295078478537789</c:v>
                </c:pt>
                <c:pt idx="89">
                  <c:v>1.3990398269333468</c:v>
                </c:pt>
                <c:pt idx="90">
                  <c:v>20.294595578295514</c:v>
                </c:pt>
                <c:pt idx="91">
                  <c:v>98.790599681565709</c:v>
                </c:pt>
                <c:pt idx="92">
                  <c:v>219.47617404720111</c:v>
                </c:pt>
                <c:pt idx="93">
                  <c:v>355.58254430953502</c:v>
                </c:pt>
                <c:pt idx="94">
                  <c:v>476.92051234415914</c:v>
                </c:pt>
                <c:pt idx="95">
                  <c:v>556.57659901008833</c:v>
                </c:pt>
                <c:pt idx="96">
                  <c:v>576.88261304237676</c:v>
                </c:pt>
                <c:pt idx="97">
                  <c:v>533.33456039903888</c:v>
                </c:pt>
                <c:pt idx="98">
                  <c:v>435.5916567850249</c:v>
                </c:pt>
                <c:pt idx="99">
                  <c:v>305.33385646530468</c:v>
                </c:pt>
                <c:pt idx="100">
                  <c:v>171.45311015109462</c:v>
                </c:pt>
                <c:pt idx="101">
                  <c:v>63.644959408396801</c:v>
                </c:pt>
                <c:pt idx="102">
                  <c:v>5.8218898609529788</c:v>
                </c:pt>
                <c:pt idx="103">
                  <c:v>10.809400413512662</c:v>
                </c:pt>
                <c:pt idx="104">
                  <c:v>77.50123171959109</c:v>
                </c:pt>
                <c:pt idx="105">
                  <c:v>191.10474104910926</c:v>
                </c:pt>
                <c:pt idx="106">
                  <c:v>326.42199795864485</c:v>
                </c:pt>
                <c:pt idx="107">
                  <c:v>453.43883433380699</c:v>
                </c:pt>
                <c:pt idx="108">
                  <c:v>543.9821644397008</c:v>
                </c:pt>
                <c:pt idx="109">
                  <c:v>577.96894200787392</c:v>
                </c:pt>
                <c:pt idx="110">
                  <c:v>547.86069870918948</c:v>
                </c:pt>
                <c:pt idx="111">
                  <c:v>460.33562102654571</c:v>
                </c:pt>
                <c:pt idx="112">
                  <c:v>334.80728898505367</c:v>
                </c:pt>
                <c:pt idx="113">
                  <c:v>199.11862925246118</c:v>
                </c:pt>
                <c:pt idx="114">
                  <c:v>83.366189286516175</c:v>
                </c:pt>
                <c:pt idx="115">
                  <c:v>13.224545058796252</c:v>
                </c:pt>
                <c:pt idx="116">
                  <c:v>4.2515282143652371</c:v>
                </c:pt>
                <c:pt idx="117">
                  <c:v>58.43740697335204</c:v>
                </c:pt>
                <c:pt idx="118">
                  <c:v>163.76343286537212</c:v>
                </c:pt>
                <c:pt idx="119">
                  <c:v>296.8676702427266</c:v>
                </c:pt>
                <c:pt idx="120">
                  <c:v>428.22681181539616</c:v>
                </c:pt>
                <c:pt idx="121">
                  <c:v>528.70462286677412</c:v>
                </c:pt>
                <c:pt idx="122">
                  <c:v>576.01453048267035</c:v>
                </c:pt>
                <c:pt idx="123">
                  <c:v>559.66291727022599</c:v>
                </c:pt>
                <c:pt idx="124">
                  <c:v>483.27666777550223</c:v>
                </c:pt>
                <c:pt idx="125">
                  <c:v>363.79870403463065</c:v>
                </c:pt>
                <c:pt idx="126">
                  <c:v>227.72994523252768</c:v>
                </c:pt>
                <c:pt idx="127">
                  <c:v>105.25124704921461</c:v>
                </c:pt>
                <c:pt idx="128">
                  <c:v>23.529109321171916</c:v>
                </c:pt>
                <c:pt idx="129">
                  <c:v>0.689985661605931</c:v>
                </c:pt>
                <c:pt idx="130">
                  <c:v>41.799728813614223</c:v>
                </c:pt>
                <c:pt idx="131">
                  <c:v>137.7399545423703</c:v>
                </c:pt>
                <c:pt idx="132">
                  <c:v>267.23055320243009</c:v>
                </c:pt>
                <c:pt idx="133">
                  <c:v>401.5497439494244</c:v>
                </c:pt>
                <c:pt idx="134">
                  <c:v>510.90473564834258</c:v>
                </c:pt>
                <c:pt idx="135">
                  <c:v>571.03994420029721</c:v>
                </c:pt>
                <c:pt idx="136">
                  <c:v>568.61702459081175</c:v>
                </c:pt>
                <c:pt idx="137">
                  <c:v>504.17339472316974</c:v>
                </c:pt>
                <c:pt idx="138">
                  <c:v>392.00303294813079</c:v>
                </c:pt>
                <c:pt idx="139">
                  <c:v>256.98598910308573</c:v>
                </c:pt>
                <c:pt idx="140">
                  <c:v>129.06984226867363</c:v>
                </c:pt>
                <c:pt idx="141">
                  <c:v>36.627150559932744</c:v>
                </c:pt>
                <c:pt idx="142">
                  <c:v>0.16224988538675689</c:v>
                </c:pt>
                <c:pt idx="143">
                  <c:v>27.763270939645679</c:v>
                </c:pt>
                <c:pt idx="144">
                  <c:v>113.30814396626116</c:v>
                </c:pt>
                <c:pt idx="145">
                  <c:v>237.82251004764376</c:v>
                </c:pt>
                <c:pt idx="146">
                  <c:v>373.68834616457764</c:v>
                </c:pt>
                <c:pt idx="147">
                  <c:v>490.76980608911111</c:v>
                </c:pt>
                <c:pt idx="148">
                  <c:v>563.09752936041627</c:v>
                </c:pt>
                <c:pt idx="149">
                  <c:v>574.62879906879039</c:v>
                </c:pt>
                <c:pt idx="150">
                  <c:v>522.80591137436068</c:v>
                </c:pt>
                <c:pt idx="151">
                  <c:v>419.12348935002461</c:v>
                </c:pt>
                <c:pt idx="152">
                  <c:v>286.57890758213131</c:v>
                </c:pt>
                <c:pt idx="153">
                  <c:v>154.57133843561394</c:v>
                </c:pt>
                <c:pt idx="154">
                  <c:v>52.380841699037916</c:v>
                </c:pt>
                <c:pt idx="155">
                  <c:v>2.6738741037536329</c:v>
                </c:pt>
                <c:pt idx="156">
                  <c:v>16.475735126963059</c:v>
                </c:pt>
                <c:pt idx="157">
                  <c:v>90.725090342419207</c:v>
                </c:pt>
                <c:pt idx="158">
                  <c:v>208.95299350691832</c:v>
                </c:pt>
                <c:pt idx="159">
                  <c:v>344.93579626669526</c:v>
                </c:pt>
                <c:pt idx="160">
                  <c:v>468.51170850042956</c:v>
                </c:pt>
                <c:pt idx="161">
                  <c:v>552.27086180417973</c:v>
                </c:pt>
                <c:pt idx="162">
                  <c:v>577.63498045913911</c:v>
                </c:pt>
                <c:pt idx="163">
                  <c:v>538.97815289445555</c:v>
                </c:pt>
                <c:pt idx="164">
                  <c:v>444.87469215632944</c:v>
                </c:pt>
                <c:pt idx="165">
                  <c:v>316.19730254904988</c:v>
                </c:pt>
                <c:pt idx="166">
                  <c:v>181.48739033816105</c:v>
                </c:pt>
                <c:pt idx="167">
                  <c:v>70.624410990866892</c:v>
                </c:pt>
                <c:pt idx="168">
                  <c:v>8.1984291876585758</c:v>
                </c:pt>
                <c:pt idx="169">
                  <c:v>8.0558970022734684</c:v>
                </c:pt>
                <c:pt idx="170">
                  <c:v>70.228428916645129</c:v>
                </c:pt>
                <c:pt idx="171">
                  <c:v>180.92578954177259</c:v>
                </c:pt>
                <c:pt idx="172">
                  <c:v>315.59464940954848</c:v>
                </c:pt>
                <c:pt idx="173">
                  <c:v>444.36465870533004</c:v>
                </c:pt>
                <c:pt idx="174">
                  <c:v>538.67386756872872</c:v>
                </c:pt>
                <c:pt idx="175">
                  <c:v>577.60393554407187</c:v>
                </c:pt>
                <c:pt idx="176">
                  <c:v>552.51994324559428</c:v>
                </c:pt>
                <c:pt idx="177">
                  <c:v>468.9856685610639</c:v>
                </c:pt>
                <c:pt idx="178">
                  <c:v>345.5295078011705</c:v>
                </c:pt>
                <c:pt idx="179">
                  <c:v>209.53476778452034</c:v>
                </c:pt>
                <c:pt idx="180">
                  <c:v>91.165886386606871</c:v>
                </c:pt>
                <c:pt idx="181">
                  <c:v>16.677781767407794</c:v>
                </c:pt>
                <c:pt idx="182">
                  <c:v>2.5923562003080747</c:v>
                </c:pt>
                <c:pt idx="183">
                  <c:v>52.033840404942396</c:v>
                </c:pt>
                <c:pt idx="184">
                  <c:v>154.03582069074452</c:v>
                </c:pt>
                <c:pt idx="185">
                  <c:v>285.97365439040306</c:v>
                </c:pt>
                <c:pt idx="186">
                  <c:v>418.58274945001824</c:v>
                </c:pt>
                <c:pt idx="187">
                  <c:v>522.4496240748947</c:v>
                </c:pt>
                <c:pt idx="188">
                  <c:v>574.53599100066867</c:v>
                </c:pt>
                <c:pt idx="189">
                  <c:v>563.28878590219483</c:v>
                </c:pt>
                <c:pt idx="190">
                  <c:v>491.20270540836145</c:v>
                </c:pt>
                <c:pt idx="191">
                  <c:v>374.26686863127117</c:v>
                </c:pt>
                <c:pt idx="192">
                  <c:v>238.41833595614236</c:v>
                </c:pt>
                <c:pt idx="193">
                  <c:v>113.78911560518381</c:v>
                </c:pt>
                <c:pt idx="194">
                  <c:v>28.022705954072478</c:v>
                </c:pt>
                <c:pt idx="195">
                  <c:v>0.14260405430371748</c:v>
                </c:pt>
                <c:pt idx="196">
                  <c:v>36.332781444897677</c:v>
                </c:pt>
                <c:pt idx="197">
                  <c:v>128.56604268087821</c:v>
                </c:pt>
                <c:pt idx="198">
                  <c:v>256.38450477156266</c:v>
                </c:pt>
                <c:pt idx="199">
                  <c:v>391.43727665597083</c:v>
                </c:pt>
                <c:pt idx="200">
                  <c:v>503.76885456296714</c:v>
                </c:pt>
                <c:pt idx="201">
                  <c:v>568.46342996334397</c:v>
                </c:pt>
                <c:pt idx="202">
                  <c:v>571.17136330259677</c:v>
                </c:pt>
                <c:pt idx="203">
                  <c:v>511.2920189460462</c:v>
                </c:pt>
                <c:pt idx="204">
                  <c:v>402.10698971595633</c:v>
                </c:pt>
                <c:pt idx="205">
                  <c:v>267.83416103011899</c:v>
                </c:pt>
                <c:pt idx="206">
                  <c:v>138.25604064411712</c:v>
                </c:pt>
                <c:pt idx="207">
                  <c:v>42.113822238905328</c:v>
                </c:pt>
                <c:pt idx="208">
                  <c:v>0.7324186305467606</c:v>
                </c:pt>
                <c:pt idx="209">
                  <c:v>23.290469950219517</c:v>
                </c:pt>
                <c:pt idx="210">
                  <c:v>104.78446696262782</c:v>
                </c:pt>
                <c:pt idx="211">
                  <c:v>227.13855901496515</c:v>
                </c:pt>
                <c:pt idx="212">
                  <c:v>363.21388464776652</c:v>
                </c:pt>
                <c:pt idx="213">
                  <c:v>482.82813161911281</c:v>
                </c:pt>
                <c:pt idx="214">
                  <c:v>559.45015231732441</c:v>
                </c:pt>
                <c:pt idx="215">
                  <c:v>576.08472925851424</c:v>
                </c:pt>
                <c:pt idx="216">
                  <c:v>529.04221486759275</c:v>
                </c:pt>
                <c:pt idx="217">
                  <c:v>428.7569171382184</c:v>
                </c:pt>
                <c:pt idx="218">
                  <c:v>297.47270839086957</c:v>
                </c:pt>
                <c:pt idx="219">
                  <c:v>164.30920279820566</c:v>
                </c:pt>
                <c:pt idx="220">
                  <c:v>58.802853691003747</c:v>
                </c:pt>
                <c:pt idx="221">
                  <c:v>4.3555934728993293</c:v>
                </c:pt>
                <c:pt idx="222">
                  <c:v>13.044146568219844</c:v>
                </c:pt>
                <c:pt idx="223">
                  <c:v>82.941340499271433</c:v>
                </c:pt>
                <c:pt idx="224">
                  <c:v>198.54356414294793</c:v>
                </c:pt>
                <c:pt idx="225">
                  <c:v>334.20956039662775</c:v>
                </c:pt>
                <c:pt idx="226">
                  <c:v>459.8478086962582</c:v>
                </c:pt>
                <c:pt idx="227">
                  <c:v>547.59100229777869</c:v>
                </c:pt>
                <c:pt idx="228">
                  <c:v>577.97718177490287</c:v>
                </c:pt>
                <c:pt idx="229">
                  <c:v>544.26651275610129</c:v>
                </c:pt>
                <c:pt idx="230">
                  <c:v>453.9362210608038</c:v>
                </c:pt>
                <c:pt idx="231">
                  <c:v>327.02209977767268</c:v>
                </c:pt>
                <c:pt idx="232">
                  <c:v>191.674451826526</c:v>
                </c:pt>
                <c:pt idx="233">
                  <c:v>77.914186234577954</c:v>
                </c:pt>
                <c:pt idx="234">
                  <c:v>10.974002911621483</c:v>
                </c:pt>
                <c:pt idx="235">
                  <c:v>5.7016305343223053</c:v>
                </c:pt>
                <c:pt idx="236">
                  <c:v>63.266512487124373</c:v>
                </c:pt>
                <c:pt idx="237">
                  <c:v>170.90041740119614</c:v>
                </c:pt>
                <c:pt idx="238">
                  <c:v>304.72950840841941</c:v>
                </c:pt>
                <c:pt idx="239">
                  <c:v>435.06970139546877</c:v>
                </c:pt>
                <c:pt idx="240">
                  <c:v>533.01077047008403</c:v>
                </c:pt>
                <c:pt idx="241">
                  <c:v>576.8288070957941</c:v>
                </c:pt>
                <c:pt idx="242">
                  <c:v>556.80471152314408</c:v>
                </c:pt>
                <c:pt idx="243">
                  <c:v>477.37994661195626</c:v>
                </c:pt>
                <c:pt idx="244">
                  <c:v>356.17139509347783</c:v>
                </c:pt>
                <c:pt idx="245">
                  <c:v>220.0638307597917</c:v>
                </c:pt>
                <c:pt idx="246">
                  <c:v>99.246716587390068</c:v>
                </c:pt>
                <c:pt idx="247">
                  <c:v>20.518003249281435</c:v>
                </c:pt>
                <c:pt idx="248">
                  <c:v>1.340185119980049</c:v>
                </c:pt>
                <c:pt idx="249">
                  <c:v>45.967015715829746</c:v>
                </c:pt>
                <c:pt idx="250">
                  <c:v>144.50000000000159</c:v>
                </c:pt>
                <c:pt idx="251">
                  <c:v>275.08393914078886</c:v>
                </c:pt>
                <c:pt idx="252">
                  <c:v>408.75454290705454</c:v>
                </c:pt>
                <c:pt idx="253">
                  <c:v>515.86288059311505</c:v>
                </c:pt>
                <c:pt idx="254">
                  <c:v>572.65168925126295</c:v>
                </c:pt>
                <c:pt idx="255">
                  <c:v>566.52487516063741</c:v>
                </c:pt>
                <c:pt idx="256">
                  <c:v>498.84140193254757</c:v>
                </c:pt>
                <c:pt idx="257">
                  <c:v>384.61386434189194</c:v>
                </c:pt>
                <c:pt idx="258">
                  <c:v>249.17860599214043</c:v>
                </c:pt>
                <c:pt idx="259">
                  <c:v>122.57596841521763</c:v>
                </c:pt>
                <c:pt idx="260">
                  <c:v>32.887165602178698</c:v>
                </c:pt>
                <c:pt idx="261">
                  <c:v>5.7046125763804412E-3</c:v>
                </c:pt>
                <c:pt idx="262">
                  <c:v>31.224888019404261</c:v>
                </c:pt>
                <c:pt idx="263">
                  <c:v>119.62011625150046</c:v>
                </c:pt>
                <c:pt idx="264">
                  <c:v>245.58480474410445</c:v>
                </c:pt>
                <c:pt idx="265">
                  <c:v>381.17924038714597</c:v>
                </c:pt>
                <c:pt idx="266">
                  <c:v>496.32777518335615</c:v>
                </c:pt>
                <c:pt idx="267">
                  <c:v>565.48978290050354</c:v>
                </c:pt>
                <c:pt idx="268">
                  <c:v>573.32472106704608</c:v>
                </c:pt>
                <c:pt idx="269">
                  <c:v>518.09475404644832</c:v>
                </c:pt>
                <c:pt idx="270">
                  <c:v>412.05021526230672</c:v>
                </c:pt>
                <c:pt idx="271">
                  <c:v>278.7124107724818</c:v>
                </c:pt>
                <c:pt idx="272">
                  <c:v>147.65645443433013</c:v>
                </c:pt>
                <c:pt idx="273">
                  <c:v>47.951332685792835</c:v>
                </c:pt>
                <c:pt idx="274">
                  <c:v>1.7122313824944513</c:v>
                </c:pt>
                <c:pt idx="275">
                  <c:v>19.195256742309653</c:v>
                </c:pt>
                <c:pt idx="276">
                  <c:v>96.522570311503756</c:v>
                </c:pt>
                <c:pt idx="277">
                  <c:v>216.54251647491145</c:v>
                </c:pt>
                <c:pt idx="278">
                  <c:v>352.63396113997476</c:v>
                </c:pt>
                <c:pt idx="279">
                  <c:v>474.61101676803708</c:v>
                </c:pt>
                <c:pt idx="280">
                  <c:v>555.4184508090791</c:v>
                </c:pt>
                <c:pt idx="281">
                  <c:v>577.13269633902485</c:v>
                </c:pt>
                <c:pt idx="282">
                  <c:v>534.937405238662</c:v>
                </c:pt>
                <c:pt idx="283">
                  <c:v>438.19174269983216</c:v>
                </c:pt>
                <c:pt idx="284">
                  <c:v>308.354469017376</c:v>
                </c:pt>
                <c:pt idx="285">
                  <c:v>174.22425960655471</c:v>
                </c:pt>
                <c:pt idx="286">
                  <c:v>65.551988423996221</c:v>
                </c:pt>
                <c:pt idx="287">
                  <c:v>6.4418081191261649</c:v>
                </c:pt>
                <c:pt idx="288">
                  <c:v>10.004706377184732</c:v>
                </c:pt>
                <c:pt idx="289">
                  <c:v>75.450411286560978</c:v>
                </c:pt>
                <c:pt idx="290">
                  <c:v>188.26267832399986</c:v>
                </c:pt>
                <c:pt idx="291">
                  <c:v>323.41907926741465</c:v>
                </c:pt>
                <c:pt idx="292">
                  <c:v>450.94112480733213</c:v>
                </c:pt>
                <c:pt idx="293">
                  <c:v>542.5436708273138</c:v>
                </c:pt>
                <c:pt idx="294">
                  <c:v>577.90873070287375</c:v>
                </c:pt>
                <c:pt idx="295">
                  <c:v>549.19212493523401</c:v>
                </c:pt>
                <c:pt idx="296">
                  <c:v>462.76336657002184</c:v>
                </c:pt>
                <c:pt idx="297">
                  <c:v>337.79286552197874</c:v>
                </c:pt>
                <c:pt idx="298">
                  <c:v>201.99981824437702</c:v>
                </c:pt>
                <c:pt idx="299">
                  <c:v>85.503925970010982</c:v>
                </c:pt>
                <c:pt idx="300">
                  <c:v>14.144666790699546</c:v>
                </c:pt>
                <c:pt idx="301">
                  <c:v>3.7499465511364178</c:v>
                </c:pt>
                <c:pt idx="302">
                  <c:v>56.625375695230076</c:v>
                </c:pt>
                <c:pt idx="303">
                  <c:v>161.0428712297624</c:v>
                </c:pt>
                <c:pt idx="304">
                  <c:v>293.84201491514182</c:v>
                </c:pt>
                <c:pt idx="305">
                  <c:v>425.56717104716267</c:v>
                </c:pt>
                <c:pt idx="306">
                  <c:v>527.00092071461518</c:v>
                </c:pt>
                <c:pt idx="307">
                  <c:v>575.64465816298207</c:v>
                </c:pt>
                <c:pt idx="308">
                  <c:v>560.70891465166426</c:v>
                </c:pt>
                <c:pt idx="309">
                  <c:v>485.5065264507781</c:v>
                </c:pt>
                <c:pt idx="310">
                  <c:v>366.71782815781762</c:v>
                </c:pt>
                <c:pt idx="311">
                  <c:v>230.69085580365925</c:v>
                </c:pt>
                <c:pt idx="312">
                  <c:v>107.59719658698484</c:v>
                </c:pt>
                <c:pt idx="313">
                  <c:v>24.739752339553206</c:v>
                </c:pt>
                <c:pt idx="314">
                  <c:v>0.49679437700177687</c:v>
                </c:pt>
                <c:pt idx="315">
                  <c:v>40.24555419586315</c:v>
                </c:pt>
                <c:pt idx="316">
                  <c:v>135.16952171612124</c:v>
                </c:pt>
                <c:pt idx="317">
                  <c:v>264.21399937513422</c:v>
                </c:pt>
                <c:pt idx="318">
                  <c:v>398.75615860580001</c:v>
                </c:pt>
                <c:pt idx="319">
                  <c:v>508.95375254434839</c:v>
                </c:pt>
                <c:pt idx="320">
                  <c:v>570.36430293034346</c:v>
                </c:pt>
                <c:pt idx="321">
                  <c:v>569.36658638564018</c:v>
                </c:pt>
                <c:pt idx="322">
                  <c:v>506.18190234230769</c:v>
                </c:pt>
                <c:pt idx="323">
                  <c:v>394.82498751939721</c:v>
                </c:pt>
                <c:pt idx="324">
                  <c:v>259.99546440799531</c:v>
                </c:pt>
                <c:pt idx="325">
                  <c:v>131.59931888065361</c:v>
                </c:pt>
                <c:pt idx="326">
                  <c:v>38.115575602156412</c:v>
                </c:pt>
                <c:pt idx="327">
                  <c:v>0.27948187802206803</c:v>
                </c:pt>
                <c:pt idx="328">
                  <c:v>26.483307133185349</c:v>
                </c:pt>
                <c:pt idx="329">
                  <c:v>110.91488790519676</c:v>
                </c:pt>
                <c:pt idx="330">
                  <c:v>234.84680008473316</c:v>
                </c:pt>
                <c:pt idx="331">
                  <c:v>370.79021237378379</c:v>
                </c:pt>
                <c:pt idx="332">
                  <c:v>488.59207169048386</c:v>
                </c:pt>
                <c:pt idx="333">
                  <c:v>562.12322872696404</c:v>
                </c:pt>
                <c:pt idx="334">
                  <c:v>575.07403784494386</c:v>
                </c:pt>
                <c:pt idx="335">
                  <c:v>524.57193296555522</c:v>
                </c:pt>
                <c:pt idx="336">
                  <c:v>421.81857971960676</c:v>
                </c:pt>
                <c:pt idx="337">
                  <c:v>289.6052797420781</c:v>
                </c:pt>
                <c:pt idx="338">
                  <c:v>157.25772513694403</c:v>
                </c:pt>
                <c:pt idx="339">
                  <c:v>54.131386478837328</c:v>
                </c:pt>
                <c:pt idx="340">
                  <c:v>3.10029577369545</c:v>
                </c:pt>
                <c:pt idx="341">
                  <c:v>15.483450837963574</c:v>
                </c:pt>
                <c:pt idx="342">
                  <c:v>88.534194620099044</c:v>
                </c:pt>
                <c:pt idx="343">
                  <c:v>206.04943998373511</c:v>
                </c:pt>
                <c:pt idx="344">
                  <c:v>341.96361029141968</c:v>
                </c:pt>
                <c:pt idx="345">
                  <c:v>466.1301385057115</c:v>
                </c:pt>
                <c:pt idx="346">
                  <c:v>551.00815410412702</c:v>
                </c:pt>
                <c:pt idx="347">
                  <c:v>577.77121109175539</c:v>
                </c:pt>
                <c:pt idx="348">
                  <c:v>540.48310509949113</c:v>
                </c:pt>
                <c:pt idx="349">
                  <c:v>447.41455863146609</c:v>
                </c:pt>
                <c:pt idx="350">
                  <c:v>319.20872588435498</c:v>
                </c:pt>
                <c:pt idx="351">
                  <c:v>184.30241902238859</c:v>
                </c:pt>
                <c:pt idx="352">
                  <c:v>72.618655008250272</c:v>
                </c:pt>
                <c:pt idx="353">
                  <c:v>8.9295534172666748</c:v>
                </c:pt>
                <c:pt idx="354">
                  <c:v>7.3617337646791157</c:v>
                </c:pt>
                <c:pt idx="355">
                  <c:v>68.262947724593914</c:v>
                </c:pt>
                <c:pt idx="356">
                  <c:v>178.12494575137325</c:v>
                </c:pt>
                <c:pt idx="357">
                  <c:v>312.5796867431992</c:v>
                </c:pt>
                <c:pt idx="358">
                  <c:v>441.80431371882713</c:v>
                </c:pt>
                <c:pt idx="359">
                  <c:v>537.13603992699234</c:v>
                </c:pt>
                <c:pt idx="360">
                  <c:v>577.42972451577066</c:v>
                </c:pt>
                <c:pt idx="361">
                  <c:v>553.74798986742758</c:v>
                </c:pt>
                <c:pt idx="362">
                  <c:v>471.34358482723053</c:v>
                </c:pt>
                <c:pt idx="363">
                  <c:v>348.49429393449003</c:v>
                </c:pt>
                <c:pt idx="364">
                  <c:v>212.44881668105802</c:v>
                </c:pt>
                <c:pt idx="365">
                  <c:v>93.382844761711794</c:v>
                </c:pt>
                <c:pt idx="366">
                  <c:v>17.705915138033333</c:v>
                </c:pt>
                <c:pt idx="367">
                  <c:v>2.2036185024477959</c:v>
                </c:pt>
                <c:pt idx="368">
                  <c:v>50.31445595974327</c:v>
                </c:pt>
                <c:pt idx="369">
                  <c:v>151.36715913996713</c:v>
                </c:pt>
                <c:pt idx="370">
                  <c:v>282.94764065371226</c:v>
                </c:pt>
                <c:pt idx="371">
                  <c:v>415.87057127599678</c:v>
                </c:pt>
                <c:pt idx="372">
                  <c:v>520.65285862768565</c:v>
                </c:pt>
                <c:pt idx="373">
                  <c:v>574.05317148605923</c:v>
                </c:pt>
                <c:pt idx="374">
                  <c:v>564.22700454487267</c:v>
                </c:pt>
                <c:pt idx="375">
                  <c:v>493.35385976290809</c:v>
                </c:pt>
                <c:pt idx="376">
                  <c:v>377.15381993570156</c:v>
                </c:pt>
                <c:pt idx="377">
                  <c:v>241.40074133204547</c:v>
                </c:pt>
                <c:pt idx="378">
                  <c:v>116.20545989637068</c:v>
                </c:pt>
                <c:pt idx="379">
                  <c:v>29.337029701763129</c:v>
                </c:pt>
                <c:pt idx="380">
                  <c:v>6.3382475769685698E-2</c:v>
                </c:pt>
                <c:pt idx="381">
                  <c:v>34.877586354926194</c:v>
                </c:pt>
                <c:pt idx="382">
                  <c:v>126.05764495931848</c:v>
                </c:pt>
                <c:pt idx="383">
                  <c:v>253.37928187262827</c:v>
                </c:pt>
                <c:pt idx="384">
                  <c:v>388.60180479743906</c:v>
                </c:pt>
                <c:pt idx="385">
                  <c:v>501.73205817760072</c:v>
                </c:pt>
                <c:pt idx="386">
                  <c:v>567.67708253903879</c:v>
                </c:pt>
                <c:pt idx="387">
                  <c:v>571.80988135006191</c:v>
                </c:pt>
                <c:pt idx="388">
                  <c:v>513.21377538490708</c:v>
                </c:pt>
                <c:pt idx="389">
                  <c:v>404.88572759901888</c:v>
                </c:pt>
                <c:pt idx="390">
                  <c:v>270.85353985602046</c:v>
                </c:pt>
                <c:pt idx="391">
                  <c:v>140.84634432674682</c:v>
                </c:pt>
                <c:pt idx="392">
                  <c:v>43.700506097307567</c:v>
                </c:pt>
                <c:pt idx="393">
                  <c:v>0.9635467981659076</c:v>
                </c:pt>
                <c:pt idx="394">
                  <c:v>22.114776832130815</c:v>
                </c:pt>
                <c:pt idx="395">
                  <c:v>102.46272824777449</c:v>
                </c:pt>
                <c:pt idx="396">
                  <c:v>224.18575008563266</c:v>
                </c:pt>
                <c:pt idx="397">
                  <c:v>360.28495599318239</c:v>
                </c:pt>
                <c:pt idx="398">
                  <c:v>480.57273694229667</c:v>
                </c:pt>
                <c:pt idx="399">
                  <c:v>558.36855150042516</c:v>
                </c:pt>
                <c:pt idx="400">
                  <c:v>576.41682776143114</c:v>
                </c:pt>
                <c:pt idx="401">
                  <c:v>530.71435127769485</c:v>
                </c:pt>
                <c:pt idx="402">
                  <c:v>431.39820170745639</c:v>
                </c:pt>
                <c:pt idx="403">
                  <c:v>300.49728857604066</c:v>
                </c:pt>
                <c:pt idx="404">
                  <c:v>167.04620882092766</c:v>
                </c:pt>
                <c:pt idx="405">
                  <c:v>60.64520142341928</c:v>
                </c:pt>
                <c:pt idx="406">
                  <c:v>4.8946392886980448</c:v>
                </c:pt>
                <c:pt idx="407">
                  <c:v>12.160326916482575</c:v>
                </c:pt>
                <c:pt idx="408">
                  <c:v>80.830691807391986</c:v>
                </c:pt>
                <c:pt idx="409">
                  <c:v>195.67424077730664</c:v>
                </c:pt>
                <c:pt idx="410">
                  <c:v>331.21799525453412</c:v>
                </c:pt>
                <c:pt idx="411">
                  <c:v>457.39754862422342</c:v>
                </c:pt>
                <c:pt idx="412">
                  <c:v>546.22552947541544</c:v>
                </c:pt>
                <c:pt idx="413">
                  <c:v>577.99936615230456</c:v>
                </c:pt>
                <c:pt idx="414">
                  <c:v>545.67143370711437</c:v>
                </c:pt>
                <c:pt idx="415">
                  <c:v>456.41225880703371</c:v>
                </c:pt>
                <c:pt idx="416">
                  <c:v>330.02005449886639</c:v>
                </c:pt>
                <c:pt idx="417">
                  <c:v>194.52935942972752</c:v>
                </c:pt>
                <c:pt idx="418">
                  <c:v>79.992811323864345</c:v>
                </c:pt>
                <c:pt idx="419">
                  <c:v>11.815294145128007</c:v>
                </c:pt>
                <c:pt idx="420">
                  <c:v>5.1189845394081885</c:v>
                </c:pt>
                <c:pt idx="421">
                  <c:v>61.389163592376235</c:v>
                </c:pt>
                <c:pt idx="422">
                  <c:v>168.14477269778632</c:v>
                </c:pt>
                <c:pt idx="423">
                  <c:v>301.70678619386086</c:v>
                </c:pt>
                <c:pt idx="424">
                  <c:v>432.45035933926272</c:v>
                </c:pt>
                <c:pt idx="425">
                  <c:v>531.37579413623166</c:v>
                </c:pt>
                <c:pt idx="426">
                  <c:v>576.54084390759658</c:v>
                </c:pt>
                <c:pt idx="427">
                  <c:v>557.92763341932482</c:v>
                </c:pt>
                <c:pt idx="428">
                  <c:v>479.66468287276734</c:v>
                </c:pt>
                <c:pt idx="429">
                  <c:v>359.11117769987078</c:v>
                </c:pt>
                <c:pt idx="430">
                  <c:v>223.00659853801784</c:v>
                </c:pt>
                <c:pt idx="431">
                  <c:v>101.53974623494662</c:v>
                </c:pt>
                <c:pt idx="432">
                  <c:v>21.652687224843191</c:v>
                </c:pt>
                <c:pt idx="433">
                  <c:v>1.0648438050261575</c:v>
                </c:pt>
                <c:pt idx="434">
                  <c:v>44.342721442929104</c:v>
                </c:pt>
                <c:pt idx="435">
                  <c:v>141.88703084814094</c:v>
                </c:pt>
                <c:pt idx="436">
                  <c:v>272.06186712609997</c:v>
                </c:pt>
                <c:pt idx="437">
                  <c:v>405.99368148083937</c:v>
                </c:pt>
                <c:pt idx="438">
                  <c:v>513.97560515286978</c:v>
                </c:pt>
                <c:pt idx="439">
                  <c:v>572.05660865468201</c:v>
                </c:pt>
                <c:pt idx="440">
                  <c:v>567.35398180452057</c:v>
                </c:pt>
                <c:pt idx="441">
                  <c:v>500.9107950583184</c:v>
                </c:pt>
                <c:pt idx="442">
                  <c:v>387.4645403117994</c:v>
                </c:pt>
                <c:pt idx="443">
                  <c:v>252.17826801157423</c:v>
                </c:pt>
                <c:pt idx="444">
                  <c:v>125.05927370236392</c:v>
                </c:pt>
                <c:pt idx="445">
                  <c:v>34.303302353218839</c:v>
                </c:pt>
                <c:pt idx="446">
                  <c:v>4.0565318310484599E-2</c:v>
                </c:pt>
                <c:pt idx="447">
                  <c:v>29.870740369069608</c:v>
                </c:pt>
                <c:pt idx="448">
                  <c:v>117.17731820502846</c:v>
                </c:pt>
                <c:pt idx="449">
                  <c:v>242.59518335970495</c:v>
                </c:pt>
                <c:pt idx="450">
                  <c:v>378.30591137435988</c:v>
                </c:pt>
                <c:pt idx="451">
                  <c:v>494.20805991574076</c:v>
                </c:pt>
                <c:pt idx="452">
                  <c:v>564.5938467645625</c:v>
                </c:pt>
                <c:pt idx="453">
                  <c:v>573.85128799806012</c:v>
                </c:pt>
                <c:pt idx="454">
                  <c:v>519.92702838396576</c:v>
                </c:pt>
                <c:pt idx="455">
                  <c:v>414.78178771859211</c:v>
                </c:pt>
                <c:pt idx="456">
                  <c:v>281.73740241687125</c:v>
                </c:pt>
                <c:pt idx="457">
                  <c:v>150.30390422433808</c:v>
                </c:pt>
                <c:pt idx="458">
                  <c:v>49.634020595793885</c:v>
                </c:pt>
                <c:pt idx="459">
                  <c:v>2.056927279324043</c:v>
                </c:pt>
                <c:pt idx="460">
                  <c:v>18.125505036842924</c:v>
                </c:pt>
                <c:pt idx="461">
                  <c:v>94.275648260624507</c:v>
                </c:pt>
                <c:pt idx="462">
                  <c:v>213.61680468221994</c:v>
                </c:pt>
                <c:pt idx="463">
                  <c:v>349.67839978948592</c:v>
                </c:pt>
                <c:pt idx="464">
                  <c:v>472.28116685227394</c:v>
                </c:pt>
                <c:pt idx="465">
                  <c:v>554.23108682267139</c:v>
                </c:pt>
                <c:pt idx="466">
                  <c:v>577.35118263855907</c:v>
                </c:pt>
                <c:pt idx="467">
                  <c:v>536.51328027034879</c:v>
                </c:pt>
                <c:pt idx="468">
                  <c:v>440.77546805881781</c:v>
                </c:pt>
                <c:pt idx="469">
                  <c:v>311.37295913381041</c:v>
                </c:pt>
                <c:pt idx="470">
                  <c:v>177.00799551534459</c:v>
                </c:pt>
                <c:pt idx="471">
                  <c:v>67.483521032093819</c:v>
                </c:pt>
                <c:pt idx="472">
                  <c:v>7.0927120671822195</c:v>
                </c:pt>
                <c:pt idx="473">
                  <c:v>9.2306073187916127</c:v>
                </c:pt>
                <c:pt idx="474">
                  <c:v>73.423008972411509</c:v>
                </c:pt>
                <c:pt idx="475">
                  <c:v>185.43166258140138</c:v>
                </c:pt>
                <c:pt idx="476">
                  <c:v>320.41238613628923</c:v>
                </c:pt>
                <c:pt idx="477">
                  <c:v>448.42565661161825</c:v>
                </c:pt>
                <c:pt idx="478">
                  <c:v>541.07737329424526</c:v>
                </c:pt>
                <c:pt idx="479">
                  <c:v>577.81683729984661</c:v>
                </c:pt>
                <c:pt idx="480">
                  <c:v>550.49501816267775</c:v>
                </c:pt>
                <c:pt idx="481">
                  <c:v>465.17205700223479</c:v>
                </c:pt>
                <c:pt idx="482">
                  <c:v>340.77309137135774</c:v>
                </c:pt>
                <c:pt idx="483">
                  <c:v>204.8905477866233</c:v>
                </c:pt>
                <c:pt idx="484">
                  <c:v>87.663978291213965</c:v>
                </c:pt>
                <c:pt idx="485">
                  <c:v>15.094929507229892</c:v>
                </c:pt>
                <c:pt idx="486">
                  <c:v>3.2796457707428885</c:v>
                </c:pt>
                <c:pt idx="487">
                  <c:v>54.838826913290745</c:v>
                </c:pt>
                <c:pt idx="488">
                  <c:v>158.3363415352589</c:v>
                </c:pt>
                <c:pt idx="489">
                  <c:v>290.81582860604067</c:v>
                </c:pt>
                <c:pt idx="490">
                  <c:v>422.89255414964271</c:v>
                </c:pt>
                <c:pt idx="491">
                  <c:v>525.27111907947688</c:v>
                </c:pt>
                <c:pt idx="492">
                  <c:v>575.24335202633392</c:v>
                </c:pt>
                <c:pt idx="493">
                  <c:v>561.72511608872969</c:v>
                </c:pt>
                <c:pt idx="494">
                  <c:v>487.71483597100138</c:v>
                </c:pt>
              </c:numCache>
            </c:numRef>
          </c:val>
          <c:smooth val="0"/>
        </c:ser>
        <c:ser>
          <c:idx val="8"/>
          <c:order val="8"/>
          <c:tx>
            <c:strRef>
              <c:f>Calculations!$L$10</c:f>
              <c:strCache>
                <c:ptCount val="1"/>
                <c:pt idx="0">
                  <c:v>J9</c:v>
                </c:pt>
              </c:strCache>
            </c:strRef>
          </c:tx>
          <c:spPr>
            <a:ln w="12700">
              <a:solidFill>
                <a:srgbClr val="00CCFF"/>
              </a:solidFill>
              <a:prstDash val="solid"/>
            </a:ln>
          </c:spPr>
          <c:marker>
            <c:symbol val="none"/>
          </c:marker>
          <c:val>
            <c:numRef>
              <c:f>Calculations!$L$11:$L$505</c:f>
              <c:numCache>
                <c:formatCode>General</c:formatCode>
                <c:ptCount val="495"/>
                <c:pt idx="0">
                  <c:v>946.98647052344427</c:v>
                </c:pt>
                <c:pt idx="1">
                  <c:v>944.7976486644634</c:v>
                </c:pt>
                <c:pt idx="2">
                  <c:v>942.47472764397139</c:v>
                </c:pt>
                <c:pt idx="3">
                  <c:v>940.01838011008499</c:v>
                </c:pt>
                <c:pt idx="4">
                  <c:v>937.42931734722856</c:v>
                </c:pt>
                <c:pt idx="5">
                  <c:v>934.70828907016903</c:v>
                </c:pt>
                <c:pt idx="6">
                  <c:v>931.85608320691972</c:v>
                </c:pt>
                <c:pt idx="7">
                  <c:v>928.87352567058133</c:v>
                </c:pt>
                <c:pt idx="8">
                  <c:v>925.76148012018075</c:v>
                </c:pt>
                <c:pt idx="9">
                  <c:v>922.52084771058253</c:v>
                </c:pt>
                <c:pt idx="10">
                  <c:v>919.15256683154166</c:v>
                </c:pt>
                <c:pt idx="11">
                  <c:v>915.65761283597294</c:v>
                </c:pt>
                <c:pt idx="12">
                  <c:v>912.0369977575192</c:v>
                </c:pt>
                <c:pt idx="13">
                  <c:v>908.29177001749645</c:v>
                </c:pt>
                <c:pt idx="14">
                  <c:v>904.42301412130223</c:v>
                </c:pt>
                <c:pt idx="15">
                  <c:v>900.43185034437568</c:v>
                </c:pt>
                <c:pt idx="16">
                  <c:v>896.31943440779969</c:v>
                </c:pt>
                <c:pt idx="17">
                  <c:v>892.08695714363819</c:v>
                </c:pt>
                <c:pt idx="18">
                  <c:v>887.73564415010787</c:v>
                </c:pt>
                <c:pt idx="19">
                  <c:v>883.26675543668125</c:v>
                </c:pt>
                <c:pt idx="20">
                  <c:v>878.68158505922497</c:v>
                </c:pt>
                <c:pt idx="21">
                  <c:v>873.98146074528177</c:v>
                </c:pt>
                <c:pt idx="22">
                  <c:v>869.16774350959975</c:v>
                </c:pt>
                <c:pt idx="23">
                  <c:v>864.24182726002255</c:v>
                </c:pt>
                <c:pt idx="24">
                  <c:v>859.20513839385706</c:v>
                </c:pt>
                <c:pt idx="25">
                  <c:v>854.05913538483026</c:v>
                </c:pt>
                <c:pt idx="26">
                  <c:v>848.80530836076036</c:v>
                </c:pt>
                <c:pt idx="27">
                  <c:v>843.44517867205946</c:v>
                </c:pt>
                <c:pt idx="28">
                  <c:v>837.98029845119618</c:v>
                </c:pt>
                <c:pt idx="29">
                  <c:v>832.4122501632462</c:v>
                </c:pt>
                <c:pt idx="30">
                  <c:v>826.74264614765593</c:v>
                </c:pt>
                <c:pt idx="31">
                  <c:v>820.97312815135899</c:v>
                </c:pt>
                <c:pt idx="32">
                  <c:v>815.10536685337502</c:v>
                </c:pt>
                <c:pt idx="33">
                  <c:v>809.1410613810308</c:v>
                </c:pt>
                <c:pt idx="34">
                  <c:v>803.08193881794568</c:v>
                </c:pt>
                <c:pt idx="35">
                  <c:v>796.92975370391741</c:v>
                </c:pt>
                <c:pt idx="36">
                  <c:v>790.68628752686323</c:v>
                </c:pt>
                <c:pt idx="37">
                  <c:v>784.35334820695186</c:v>
                </c:pt>
                <c:pt idx="38">
                  <c:v>777.93276957308535</c:v>
                </c:pt>
                <c:pt idx="39">
                  <c:v>771.426410831878</c:v>
                </c:pt>
                <c:pt idx="40">
                  <c:v>764.83615602928433</c:v>
                </c:pt>
                <c:pt idx="41">
                  <c:v>758.16391350503716</c:v>
                </c:pt>
                <c:pt idx="42">
                  <c:v>751.41161534005005</c:v>
                </c:pt>
                <c:pt idx="43">
                  <c:v>744.58121679694341</c:v>
                </c:pt>
                <c:pt idx="44">
                  <c:v>737.67469575386042</c:v>
                </c:pt>
                <c:pt idx="45">
                  <c:v>730.69405213173252</c:v>
                </c:pt>
                <c:pt idx="46">
                  <c:v>723.64130731516241</c:v>
                </c:pt>
                <c:pt idx="47">
                  <c:v>716.51850356709178</c:v>
                </c:pt>
                <c:pt idx="48">
                  <c:v>709.32770343742322</c:v>
                </c:pt>
                <c:pt idx="49">
                  <c:v>702.07098916576831</c:v>
                </c:pt>
                <c:pt idx="50">
                  <c:v>694.75046207849289</c:v>
                </c:pt>
                <c:pt idx="51">
                  <c:v>687.36824198023646</c:v>
                </c:pt>
                <c:pt idx="52">
                  <c:v>679.92646654008081</c:v>
                </c:pt>
                <c:pt idx="53">
                  <c:v>672.42729067254459</c:v>
                </c:pt>
                <c:pt idx="54">
                  <c:v>664.8728859135847</c:v>
                </c:pt>
                <c:pt idx="55">
                  <c:v>657.26543979178632</c:v>
                </c:pt>
                <c:pt idx="56">
                  <c:v>649.60715519491828</c:v>
                </c:pt>
                <c:pt idx="57">
                  <c:v>641.90024973204447</c:v>
                </c:pt>
                <c:pt idx="58">
                  <c:v>634.14695509136982</c:v>
                </c:pt>
                <c:pt idx="59">
                  <c:v>626.34951639401208</c:v>
                </c:pt>
                <c:pt idx="60">
                  <c:v>618.5101915438795</c:v>
                </c:pt>
                <c:pt idx="61">
                  <c:v>610.63125057385275</c:v>
                </c:pt>
                <c:pt idx="62">
                  <c:v>602.71497498844997</c:v>
                </c:pt>
                <c:pt idx="63">
                  <c:v>594.76365710317145</c:v>
                </c:pt>
                <c:pt idx="64">
                  <c:v>586.77959938071444</c:v>
                </c:pt>
                <c:pt idx="65">
                  <c:v>578.76511376424969</c:v>
                </c:pt>
                <c:pt idx="66">
                  <c:v>570.72252100795117</c:v>
                </c:pt>
                <c:pt idx="67">
                  <c:v>562.65415000497535</c:v>
                </c:pt>
                <c:pt idx="68">
                  <c:v>554.56233711308528</c:v>
                </c:pt>
                <c:pt idx="69">
                  <c:v>546.44942547811024</c:v>
                </c:pt>
                <c:pt idx="70">
                  <c:v>538.31776435544032</c:v>
                </c:pt>
                <c:pt idx="71">
                  <c:v>530.16970842975536</c:v>
                </c:pt>
                <c:pt idx="72">
                  <c:v>522.0076171331765</c:v>
                </c:pt>
                <c:pt idx="73">
                  <c:v>513.83385396204642</c:v>
                </c:pt>
                <c:pt idx="74">
                  <c:v>505.6507857925323</c:v>
                </c:pt>
                <c:pt idx="75">
                  <c:v>497.46078219524946</c:v>
                </c:pt>
                <c:pt idx="76">
                  <c:v>489.26621474910405</c:v>
                </c:pt>
                <c:pt idx="77">
                  <c:v>481.0694563545556</c:v>
                </c:pt>
                <c:pt idx="78">
                  <c:v>472.87288054649702</c:v>
                </c:pt>
                <c:pt idx="79">
                  <c:v>464.6788608069499</c:v>
                </c:pt>
                <c:pt idx="80">
                  <c:v>456.48976987777388</c:v>
                </c:pt>
                <c:pt idx="81">
                  <c:v>448.30797907359465</c:v>
                </c:pt>
                <c:pt idx="82">
                  <c:v>440.13585759514035</c:v>
                </c:pt>
                <c:pt idx="83">
                  <c:v>431.975771843193</c:v>
                </c:pt>
                <c:pt idx="84">
                  <c:v>423.8300847333503</c:v>
                </c:pt>
                <c:pt idx="85">
                  <c:v>415.70115501179589</c:v>
                </c:pt>
                <c:pt idx="86">
                  <c:v>407.59133657227699</c:v>
                </c:pt>
                <c:pt idx="87">
                  <c:v>399.50297777448793</c:v>
                </c:pt>
                <c:pt idx="88">
                  <c:v>391.43842076405656</c:v>
                </c:pt>
                <c:pt idx="89">
                  <c:v>383.4000007943269</c:v>
                </c:pt>
                <c:pt idx="90">
                  <c:v>375.39004555014282</c:v>
                </c:pt>
                <c:pt idx="91">
                  <c:v>367.41087447381881</c:v>
                </c:pt>
                <c:pt idx="92">
                  <c:v>359.46479809349916</c:v>
                </c:pt>
                <c:pt idx="93">
                  <c:v>351.55411735409888</c:v>
                </c:pt>
                <c:pt idx="94">
                  <c:v>343.68112295101957</c:v>
                </c:pt>
                <c:pt idx="95">
                  <c:v>335.84809466683191</c:v>
                </c:pt>
                <c:pt idx="96">
                  <c:v>328.05730071111964</c:v>
                </c:pt>
                <c:pt idx="97">
                  <c:v>320.3109970636749</c:v>
                </c:pt>
                <c:pt idx="98">
                  <c:v>312.61142682123295</c:v>
                </c:pt>
                <c:pt idx="99">
                  <c:v>304.96081954793942</c:v>
                </c:pt>
                <c:pt idx="100">
                  <c:v>297.36139062973609</c:v>
                </c:pt>
                <c:pt idx="101">
                  <c:v>289.81534063285113</c:v>
                </c:pt>
                <c:pt idx="102">
                  <c:v>282.32485466658085</c:v>
                </c:pt>
                <c:pt idx="103">
                  <c:v>274.89210175054819</c:v>
                </c:pt>
                <c:pt idx="104">
                  <c:v>267.51923418662057</c:v>
                </c:pt>
                <c:pt idx="105">
                  <c:v>260.20838693566594</c:v>
                </c:pt>
                <c:pt idx="106">
                  <c:v>252.96167699933451</c:v>
                </c:pt>
                <c:pt idx="107">
                  <c:v>245.78120280703743</c:v>
                </c:pt>
                <c:pt idx="108">
                  <c:v>238.66904360830526</c:v>
                </c:pt>
                <c:pt idx="109">
                  <c:v>231.62725887069857</c:v>
                </c:pt>
                <c:pt idx="110">
                  <c:v>224.65788768344976</c:v>
                </c:pt>
                <c:pt idx="111">
                  <c:v>217.7629481670034</c:v>
                </c:pt>
                <c:pt idx="112">
                  <c:v>210.94443688862867</c:v>
                </c:pt>
                <c:pt idx="113">
                  <c:v>204.2043282842738</c:v>
                </c:pt>
                <c:pt idx="114">
                  <c:v>197.54457408682953</c:v>
                </c:pt>
                <c:pt idx="115">
                  <c:v>190.96710276096462</c:v>
                </c:pt>
                <c:pt idx="116">
                  <c:v>184.47381894470129</c:v>
                </c:pt>
                <c:pt idx="117">
                  <c:v>178.06660289788931</c:v>
                </c:pt>
                <c:pt idx="118">
                  <c:v>171.74730995773871</c:v>
                </c:pt>
                <c:pt idx="119">
                  <c:v>165.51777000157017</c:v>
                </c:pt>
                <c:pt idx="120">
                  <c:v>159.37978691693797</c:v>
                </c:pt>
                <c:pt idx="121">
                  <c:v>153.33513807927744</c:v>
                </c:pt>
                <c:pt idx="122">
                  <c:v>147.38557383723162</c:v>
                </c:pt>
                <c:pt idx="123">
                  <c:v>141.53281700580141</c:v>
                </c:pt>
                <c:pt idx="124">
                  <c:v>135.77856236747186</c:v>
                </c:pt>
                <c:pt idx="125">
                  <c:v>130.12447618145251</c:v>
                </c:pt>
                <c:pt idx="126">
                  <c:v>124.57219570117991</c:v>
                </c:pt>
                <c:pt idx="127">
                  <c:v>119.12332870021726</c:v>
                </c:pt>
                <c:pt idx="128">
                  <c:v>113.7794530066929</c:v>
                </c:pt>
                <c:pt idx="129">
                  <c:v>108.54211604640727</c:v>
                </c:pt>
                <c:pt idx="130">
                  <c:v>103.41283439474529</c:v>
                </c:pt>
                <c:pt idx="131">
                  <c:v>98.39309333752243</c:v>
                </c:pt>
                <c:pt idx="132">
                  <c:v>93.484346440889908</c:v>
                </c:pt>
                <c:pt idx="133">
                  <c:v>88.68801513042564</c:v>
                </c:pt>
                <c:pt idx="134">
                  <c:v>84.005488279532528</c:v>
                </c:pt>
                <c:pt idx="135">
                  <c:v>79.438121807261439</c:v>
                </c:pt>
                <c:pt idx="136">
                  <c:v>74.987238285679211</c:v>
                </c:pt>
                <c:pt idx="137">
                  <c:v>70.654126556891015</c:v>
                </c:pt>
                <c:pt idx="138">
                  <c:v>66.440041359829195</c:v>
                </c:pt>
                <c:pt idx="139">
                  <c:v>62.3462029669206</c:v>
                </c:pt>
                <c:pt idx="140">
                  <c:v>58.37379683073118</c:v>
                </c:pt>
                <c:pt idx="141">
                  <c:v>54.523973240694545</c:v>
                </c:pt>
                <c:pt idx="142">
                  <c:v>50.797846990023459</c:v>
                </c:pt>
                <c:pt idx="143">
                  <c:v>47.196497052897541</c:v>
                </c:pt>
                <c:pt idx="144">
                  <c:v>43.720966272027113</c:v>
                </c:pt>
                <c:pt idx="145">
                  <c:v>40.372261056675598</c:v>
                </c:pt>
                <c:pt idx="146">
                  <c:v>37.151351091234233</c:v>
                </c:pt>
                <c:pt idx="147">
                  <c:v>34.059169054430811</c:v>
                </c:pt>
                <c:pt idx="148">
                  <c:v>31.096610349252728</c:v>
                </c:pt>
                <c:pt idx="149">
                  <c:v>28.264532843667666</c:v>
                </c:pt>
                <c:pt idx="150">
                  <c:v>25.56375662220762</c:v>
                </c:pt>
                <c:pt idx="151">
                  <c:v>22.995063748499774</c:v>
                </c:pt>
                <c:pt idx="152">
                  <c:v>20.559198038803174</c:v>
                </c:pt>
                <c:pt idx="153">
                  <c:v>18.256864846621738</c:v>
                </c:pt>
                <c:pt idx="154">
                  <c:v>16.08873085845579</c:v>
                </c:pt>
                <c:pt idx="155">
                  <c:v>14.055423900748849</c:v>
                </c:pt>
                <c:pt idx="156">
                  <c:v>12.15753275808845</c:v>
                </c:pt>
                <c:pt idx="157">
                  <c:v>10.395607002712268</c:v>
                </c:pt>
                <c:pt idx="158">
                  <c:v>8.770156835367402</c:v>
                </c:pt>
                <c:pt idx="159">
                  <c:v>7.2816529375724599</c:v>
                </c:pt>
                <c:pt idx="160">
                  <c:v>5.9305263353220994</c:v>
                </c:pt>
                <c:pt idx="161">
                  <c:v>4.7171682742746839</c:v>
                </c:pt>
                <c:pt idx="162">
                  <c:v>3.6419301064595402</c:v>
                </c:pt>
                <c:pt idx="163">
                  <c:v>2.7051231885355378</c:v>
                </c:pt>
                <c:pt idx="164">
                  <c:v>1.9070187916323107</c:v>
                </c:pt>
                <c:pt idx="165">
                  <c:v>1.2478480227975979</c:v>
                </c:pt>
                <c:pt idx="166">
                  <c:v>0.72780175807588421</c:v>
                </c:pt>
                <c:pt idx="167">
                  <c:v>0.34703058723641789</c:v>
                </c:pt>
                <c:pt idx="168">
                  <c:v>0.10564477016691853</c:v>
                </c:pt>
                <c:pt idx="169">
                  <c:v>3.7142049456519999E-3</c:v>
                </c:pt>
                <c:pt idx="170">
                  <c:v>4.1268407600853152E-2</c:v>
                </c:pt>
                <c:pt idx="171">
                  <c:v>0.21829650356409047</c:v>
                </c:pt>
                <c:pt idx="172">
                  <c:v>0.53474723081910724</c:v>
                </c:pt>
                <c:pt idx="173">
                  <c:v>0.99052895474551406</c:v>
                </c:pt>
                <c:pt idx="174">
                  <c:v>1.5855096946538083</c:v>
                </c:pt>
                <c:pt idx="175">
                  <c:v>2.3195171620027395</c:v>
                </c:pt>
                <c:pt idx="176">
                  <c:v>3.1923388102890158</c:v>
                </c:pt>
                <c:pt idx="177">
                  <c:v>4.2037218965943453</c:v>
                </c:pt>
                <c:pt idx="178">
                  <c:v>5.3533735547721903</c:v>
                </c:pt>
                <c:pt idx="179">
                  <c:v>6.6409608802528055</c:v>
                </c:pt>
                <c:pt idx="180">
                  <c:v>8.0661110264431954</c:v>
                </c:pt>
                <c:pt idx="181">
                  <c:v>9.62841131269073</c:v>
                </c:pt>
                <c:pt idx="182">
                  <c:v>11.327409343784893</c:v>
                </c:pt>
                <c:pt idx="183">
                  <c:v>13.162613140956182</c:v>
                </c:pt>
                <c:pt idx="184">
                  <c:v>15.13349128433839</c:v>
                </c:pt>
                <c:pt idx="185">
                  <c:v>17.23947306685244</c:v>
                </c:pt>
                <c:pt idx="186">
                  <c:v>19.479948659465265</c:v>
                </c:pt>
                <c:pt idx="187">
                  <c:v>21.85426928777872</c:v>
                </c:pt>
                <c:pt idx="188">
                  <c:v>24.361747419894868</c:v>
                </c:pt>
                <c:pt idx="189">
                  <c:v>27.001656965503969</c:v>
                </c:pt>
                <c:pt idx="190">
                  <c:v>29.773233486139361</c:v>
                </c:pt>
                <c:pt idx="191">
                  <c:v>32.67567441653523</c:v>
                </c:pt>
                <c:pt idx="192">
                  <c:v>35.708139297025639</c:v>
                </c:pt>
                <c:pt idx="193">
                  <c:v>38.8697500169161</c:v>
                </c:pt>
                <c:pt idx="194">
                  <c:v>42.159591068758573</c:v>
                </c:pt>
                <c:pt idx="195">
                  <c:v>45.576709813455011</c:v>
                </c:pt>
                <c:pt idx="196">
                  <c:v>49.120116756111429</c:v>
                </c:pt>
                <c:pt idx="197">
                  <c:v>52.788785832568237</c:v>
                </c:pt>
                <c:pt idx="198">
                  <c:v>56.581654706515735</c:v>
                </c:pt>
                <c:pt idx="199">
                  <c:v>60.497625077115742</c:v>
                </c:pt>
                <c:pt idx="200">
                  <c:v>64.535562997035925</c:v>
                </c:pt>
                <c:pt idx="201">
                  <c:v>68.69429920080762</c:v>
                </c:pt>
                <c:pt idx="202">
                  <c:v>72.97262944340963</c:v>
                </c:pt>
                <c:pt idx="203">
                  <c:v>77.36931484898065</c:v>
                </c:pt>
                <c:pt idx="204">
                  <c:v>81.883082269561555</c:v>
                </c:pt>
                <c:pt idx="205">
                  <c:v>86.51262465376027</c:v>
                </c:pt>
                <c:pt idx="206">
                  <c:v>91.256601425234294</c:v>
                </c:pt>
                <c:pt idx="207">
                  <c:v>96.113638870882653</c:v>
                </c:pt>
                <c:pt idx="208">
                  <c:v>101.08233053862983</c:v>
                </c:pt>
                <c:pt idx="209">
                  <c:v>106.16123764469415</c:v>
                </c:pt>
                <c:pt idx="210">
                  <c:v>111.34888949021456</c:v>
                </c:pt>
                <c:pt idx="211">
                  <c:v>116.64378388712197</c:v>
                </c:pt>
                <c:pt idx="212">
                  <c:v>122.04438759312694</c:v>
                </c:pt>
                <c:pt idx="213">
                  <c:v>127.54913675570185</c:v>
                </c:pt>
                <c:pt idx="214">
                  <c:v>133.15643736492405</c:v>
                </c:pt>
                <c:pt idx="215">
                  <c:v>138.86466571505389</c:v>
                </c:pt>
                <c:pt idx="216">
                  <c:v>144.67216887471187</c:v>
                </c:pt>
                <c:pt idx="217">
                  <c:v>150.57726516551651</c:v>
                </c:pt>
                <c:pt idx="218">
                  <c:v>156.57824464904871</c:v>
                </c:pt>
                <c:pt idx="219">
                  <c:v>162.67336962199801</c:v>
                </c:pt>
                <c:pt idx="220">
                  <c:v>168.86087511935062</c:v>
                </c:pt>
                <c:pt idx="221">
                  <c:v>175.13896942546779</c:v>
                </c:pt>
                <c:pt idx="222">
                  <c:v>181.50583459291573</c:v>
                </c:pt>
                <c:pt idx="223">
                  <c:v>187.95962696888591</c:v>
                </c:pt>
                <c:pt idx="224">
                  <c:v>194.49847772906304</c:v>
                </c:pt>
                <c:pt idx="225">
                  <c:v>201.12049341877963</c:v>
                </c:pt>
                <c:pt idx="226">
                  <c:v>207.82375650130507</c:v>
                </c:pt>
                <c:pt idx="227">
                  <c:v>214.60632591310451</c:v>
                </c:pt>
                <c:pt idx="228">
                  <c:v>221.46623762591344</c:v>
                </c:pt>
                <c:pt idx="229">
                  <c:v>228.40150521546255</c:v>
                </c:pt>
                <c:pt idx="230">
                  <c:v>235.41012043668414</c:v>
                </c:pt>
                <c:pt idx="231">
                  <c:v>242.49005380524108</c:v>
                </c:pt>
                <c:pt idx="232">
                  <c:v>249.63925518520409</c:v>
                </c:pt>
                <c:pt idx="233">
                  <c:v>256.85565438270885</c:v>
                </c:pt>
                <c:pt idx="234">
                  <c:v>264.13716174542481</c:v>
                </c:pt>
                <c:pt idx="235">
                  <c:v>271.48166876765106</c:v>
                </c:pt>
                <c:pt idx="236">
                  <c:v>278.88704870087963</c:v>
                </c:pt>
                <c:pt idx="237">
                  <c:v>286.35115716963685</c:v>
                </c:pt>
                <c:pt idx="238">
                  <c:v>293.87183279243004</c:v>
                </c:pt>
                <c:pt idx="239">
                  <c:v>301.44689780761803</c:v>
                </c:pt>
                <c:pt idx="240">
                  <c:v>309.0741587040286</c:v>
                </c:pt>
                <c:pt idx="241">
                  <c:v>316.7514068561286</c:v>
                </c:pt>
                <c:pt idx="242">
                  <c:v>324.47641916357856</c:v>
                </c:pt>
                <c:pt idx="243">
                  <c:v>332.24695869497521</c:v>
                </c:pt>
                <c:pt idx="244">
                  <c:v>340.06077533559949</c:v>
                </c:pt>
                <c:pt idx="245">
                  <c:v>347.91560643898191</c:v>
                </c:pt>
                <c:pt idx="246">
                  <c:v>355.80917748209754</c:v>
                </c:pt>
                <c:pt idx="247">
                  <c:v>363.73920272399795</c:v>
                </c:pt>
                <c:pt idx="248">
                  <c:v>371.70338586769708</c:v>
                </c:pt>
                <c:pt idx="249">
                  <c:v>379.6994207251044</c:v>
                </c:pt>
                <c:pt idx="250">
                  <c:v>387.72499188483118</c:v>
                </c:pt>
                <c:pt idx="251">
                  <c:v>395.77777538266253</c:v>
                </c:pt>
                <c:pt idx="252">
                  <c:v>403.85543937451052</c:v>
                </c:pt>
                <c:pt idx="253">
                  <c:v>411.9556448116416</c:v>
                </c:pt>
                <c:pt idx="254">
                  <c:v>420.07604611799781</c:v>
                </c:pt>
                <c:pt idx="255">
                  <c:v>428.21429186940441</c:v>
                </c:pt>
                <c:pt idx="256">
                  <c:v>436.36802547447178</c:v>
                </c:pt>
                <c:pt idx="257">
                  <c:v>444.53488585699318</c:v>
                </c:pt>
                <c:pt idx="258">
                  <c:v>452.71250813964087</c:v>
                </c:pt>
                <c:pt idx="259">
                  <c:v>460.89852432876683</c:v>
                </c:pt>
                <c:pt idx="260">
                  <c:v>469.09056400009729</c:v>
                </c:pt>
                <c:pt idx="261">
                  <c:v>477.28625498514015</c:v>
                </c:pt>
                <c:pt idx="262">
                  <c:v>485.48322405809233</c:v>
                </c:pt>
                <c:pt idx="263">
                  <c:v>493.6790976230551</c:v>
                </c:pt>
                <c:pt idx="264">
                  <c:v>501.87150240135577</c:v>
                </c:pt>
                <c:pt idx="265">
                  <c:v>510.05806611877824</c:v>
                </c:pt>
                <c:pt idx="266">
                  <c:v>518.23641819250099</c:v>
                </c:pt>
                <c:pt idx="267">
                  <c:v>526.40419041755035</c:v>
                </c:pt>
                <c:pt idx="268">
                  <c:v>534.55901765255646</c:v>
                </c:pt>
                <c:pt idx="269">
                  <c:v>542.69853850463028</c:v>
                </c:pt>
                <c:pt idx="270">
                  <c:v>550.82039601315137</c:v>
                </c:pt>
                <c:pt idx="271">
                  <c:v>558.9222383322724</c:v>
                </c:pt>
                <c:pt idx="272">
                  <c:v>567.00171941194378</c:v>
                </c:pt>
                <c:pt idx="273">
                  <c:v>575.05649967725788</c:v>
                </c:pt>
                <c:pt idx="274">
                  <c:v>583.08424670592285</c:v>
                </c:pt>
                <c:pt idx="275">
                  <c:v>591.08263590365766</c:v>
                </c:pt>
                <c:pt idx="276">
                  <c:v>599.04935117732725</c:v>
                </c:pt>
                <c:pt idx="277">
                  <c:v>606.9820856056125</c:v>
                </c:pt>
                <c:pt idx="278">
                  <c:v>614.87854210702812</c:v>
                </c:pt>
                <c:pt idx="279">
                  <c:v>622.73643410508498</c:v>
                </c:pt>
                <c:pt idx="280">
                  <c:v>630.55348619041206</c:v>
                </c:pt>
                <c:pt idx="281">
                  <c:v>638.32743477965505</c:v>
                </c:pt>
                <c:pt idx="282">
                  <c:v>646.05602877093338</c:v>
                </c:pt>
                <c:pt idx="283">
                  <c:v>653.73703019569564</c:v>
                </c:pt>
                <c:pt idx="284">
                  <c:v>661.36821486676672</c:v>
                </c:pt>
                <c:pt idx="285">
                  <c:v>668.94737302240867</c:v>
                </c:pt>
                <c:pt idx="286">
                  <c:v>676.47230996619624</c:v>
                </c:pt>
                <c:pt idx="287">
                  <c:v>683.94084670253869</c:v>
                </c:pt>
                <c:pt idx="288">
                  <c:v>691.3508205676502</c:v>
                </c:pt>
                <c:pt idx="289">
                  <c:v>698.70008585579239</c:v>
                </c:pt>
                <c:pt idx="290">
                  <c:v>705.98651444060647</c:v>
                </c:pt>
                <c:pt idx="291">
                  <c:v>713.2079963913535</c:v>
                </c:pt>
                <c:pt idx="292">
                  <c:v>720.36244058389047</c:v>
                </c:pt>
                <c:pt idx="293">
                  <c:v>727.44777530619194</c:v>
                </c:pt>
                <c:pt idx="294">
                  <c:v>734.46194885825901</c:v>
                </c:pt>
                <c:pt idx="295">
                  <c:v>741.40293014622898</c:v>
                </c:pt>
                <c:pt idx="296">
                  <c:v>748.26870927051903</c:v>
                </c:pt>
                <c:pt idx="297">
                  <c:v>755.05729810783328</c:v>
                </c:pt>
                <c:pt idx="298">
                  <c:v>761.76673088686209</c:v>
                </c:pt>
                <c:pt idx="299">
                  <c:v>768.39506475751364</c:v>
                </c:pt>
                <c:pt idx="300">
                  <c:v>774.94038035350059</c:v>
                </c:pt>
                <c:pt idx="301">
                  <c:v>781.40078234813382</c:v>
                </c:pt>
                <c:pt idx="302">
                  <c:v>787.77440000315084</c:v>
                </c:pt>
                <c:pt idx="303">
                  <c:v>794.05938771042611</c:v>
                </c:pt>
                <c:pt idx="304">
                  <c:v>800.25392552640346</c:v>
                </c:pt>
                <c:pt idx="305">
                  <c:v>806.35621969909585</c:v>
                </c:pt>
                <c:pt idx="306">
                  <c:v>812.36450318750542</c:v>
                </c:pt>
                <c:pt idx="307">
                  <c:v>818.27703617330121</c:v>
                </c:pt>
                <c:pt idx="308">
                  <c:v>824.09210656462051</c:v>
                </c:pt>
                <c:pt idx="309">
                  <c:v>829.80803049183942</c:v>
                </c:pt>
                <c:pt idx="310">
                  <c:v>835.42315279516947</c:v>
                </c:pt>
                <c:pt idx="311">
                  <c:v>840.93584750394473</c:v>
                </c:pt>
                <c:pt idx="312">
                  <c:v>846.34451830745138</c:v>
                </c:pt>
                <c:pt idx="313">
                  <c:v>851.64759901717093</c:v>
                </c:pt>
                <c:pt idx="314">
                  <c:v>856.84355402030542</c:v>
                </c:pt>
                <c:pt idx="315">
                  <c:v>861.93087872444039</c:v>
                </c:pt>
                <c:pt idx="316">
                  <c:v>866.90809999323164</c:v>
                </c:pt>
                <c:pt idx="317">
                  <c:v>871.7737765729803</c:v>
                </c:pt>
                <c:pt idx="318">
                  <c:v>876.52649950997886</c:v>
                </c:pt>
                <c:pt idx="319">
                  <c:v>881.16489255849854</c:v>
                </c:pt>
                <c:pt idx="320">
                  <c:v>885.68761257931078</c:v>
                </c:pt>
                <c:pt idx="321">
                  <c:v>890.09334992861943</c:v>
                </c:pt>
                <c:pt idx="322">
                  <c:v>894.38082883729453</c:v>
                </c:pt>
                <c:pt idx="323">
                  <c:v>898.54880778029633</c:v>
                </c:pt>
                <c:pt idx="324">
                  <c:v>902.59607983618343</c:v>
                </c:pt>
                <c:pt idx="325">
                  <c:v>906.52147303660252</c:v>
                </c:pt>
                <c:pt idx="326">
                  <c:v>910.32385070565283</c:v>
                </c:pt>
                <c:pt idx="327">
                  <c:v>914.00211178903464</c:v>
                </c:pt>
                <c:pt idx="328">
                  <c:v>917.55519117288168</c:v>
                </c:pt>
                <c:pt idx="329">
                  <c:v>920.98205999218555</c:v>
                </c:pt>
                <c:pt idx="330">
                  <c:v>924.28172592872443</c:v>
                </c:pt>
                <c:pt idx="331">
                  <c:v>927.45323349840817</c:v>
                </c:pt>
                <c:pt idx="332">
                  <c:v>930.49566432795882</c:v>
                </c:pt>
                <c:pt idx="333">
                  <c:v>933.40813742084265</c:v>
                </c:pt>
                <c:pt idx="334">
                  <c:v>936.1898094123809</c:v>
                </c:pt>
                <c:pt idx="335">
                  <c:v>938.83987481396241</c:v>
                </c:pt>
                <c:pt idx="336">
                  <c:v>941.35756624629062</c:v>
                </c:pt>
                <c:pt idx="337">
                  <c:v>943.74215466159058</c:v>
                </c:pt>
                <c:pt idx="338">
                  <c:v>945.99294955472146</c:v>
                </c:pt>
                <c:pt idx="339">
                  <c:v>948.10929916312602</c:v>
                </c:pt>
                <c:pt idx="340">
                  <c:v>950.09059065556085</c:v>
                </c:pt>
                <c:pt idx="341">
                  <c:v>951.93625030955332</c:v>
                </c:pt>
                <c:pt idx="342">
                  <c:v>953.64574367753573</c:v>
                </c:pt>
                <c:pt idx="343">
                  <c:v>955.21857574160435</c:v>
                </c:pt>
                <c:pt idx="344">
                  <c:v>956.65429105686212</c:v>
                </c:pt>
                <c:pt idx="345">
                  <c:v>957.95247388330131</c:v>
                </c:pt>
                <c:pt idx="346">
                  <c:v>959.11274830619004</c:v>
                </c:pt>
                <c:pt idx="347">
                  <c:v>960.13477834492517</c:v>
                </c:pt>
                <c:pt idx="348">
                  <c:v>961.01826805032272</c:v>
                </c:pt>
                <c:pt idx="349">
                  <c:v>961.76296159031563</c:v>
                </c:pt>
                <c:pt idx="350">
                  <c:v>962.36864332403525</c:v>
                </c:pt>
                <c:pt idx="351">
                  <c:v>962.83513786425408</c:v>
                </c:pt>
                <c:pt idx="352">
                  <c:v>963.16231012817286</c:v>
                </c:pt>
                <c:pt idx="353">
                  <c:v>963.35006537653658</c:v>
                </c:pt>
                <c:pt idx="354">
                  <c:v>963.39834924106776</c:v>
                </c:pt>
                <c:pt idx="355">
                  <c:v>963.30714774021067</c:v>
                </c:pt>
                <c:pt idx="356">
                  <c:v>963.07648728317872</c:v>
                </c:pt>
                <c:pt idx="357">
                  <c:v>962.70643466230831</c:v>
                </c:pt>
                <c:pt idx="358">
                  <c:v>962.19709703371723</c:v>
                </c:pt>
                <c:pt idx="359">
                  <c:v>961.54862188627567</c:v>
                </c:pt>
                <c:pt idx="360">
                  <c:v>960.76119699889728</c:v>
                </c:pt>
                <c:pt idx="361">
                  <c:v>959.83505038616499</c:v>
                </c:pt>
                <c:pt idx="362">
                  <c:v>958.77045023230426</c:v>
                </c:pt>
                <c:pt idx="363">
                  <c:v>957.5677048135251</c:v>
                </c:pt>
                <c:pt idx="364">
                  <c:v>956.22716240875457</c:v>
                </c:pt>
                <c:pt idx="365">
                  <c:v>954.74921119878536</c:v>
                </c:pt>
                <c:pt idx="366">
                  <c:v>953.13427915387115</c:v>
                </c:pt>
                <c:pt idx="367">
                  <c:v>951.38283390979757</c:v>
                </c:pt>
                <c:pt idx="368">
                  <c:v>949.49538263247155</c:v>
                </c:pt>
                <c:pt idx="369">
                  <c:v>947.47247187105927</c:v>
                </c:pt>
                <c:pt idx="370">
                  <c:v>945.31468739972172</c:v>
                </c:pt>
                <c:pt idx="371">
                  <c:v>943.02265404799437</c:v>
                </c:pt>
                <c:pt idx="372">
                  <c:v>940.59703551985251</c:v>
                </c:pt>
                <c:pt idx="373">
                  <c:v>938.0385342015245</c:v>
                </c:pt>
                <c:pt idx="374">
                  <c:v>935.34789095810152</c:v>
                </c:pt>
                <c:pt idx="375">
                  <c:v>932.5258849190036</c:v>
                </c:pt>
                <c:pt idx="376">
                  <c:v>929.57333325237073</c:v>
                </c:pt>
                <c:pt idx="377">
                  <c:v>926.49109092843128</c:v>
                </c:pt>
                <c:pt idx="378">
                  <c:v>923.28005047193142</c:v>
                </c:pt>
                <c:pt idx="379">
                  <c:v>919.94114170368539</c:v>
                </c:pt>
                <c:pt idx="380">
                  <c:v>916.47533147132776</c:v>
                </c:pt>
                <c:pt idx="381">
                  <c:v>912.88362336934381</c:v>
                </c:pt>
                <c:pt idx="382">
                  <c:v>909.16705744845649</c:v>
                </c:pt>
                <c:pt idx="383">
                  <c:v>905.32670991446321</c:v>
                </c:pt>
                <c:pt idx="384">
                  <c:v>901.36369281659529</c:v>
                </c:pt>
                <c:pt idx="385">
                  <c:v>897.27915372550228</c:v>
                </c:pt>
                <c:pt idx="386">
                  <c:v>893.07427540095216</c:v>
                </c:pt>
                <c:pt idx="387">
                  <c:v>888.75027544933789</c:v>
                </c:pt>
                <c:pt idx="388">
                  <c:v>884.30840597109602</c:v>
                </c:pt>
                <c:pt idx="389">
                  <c:v>879.74995319813399</c:v>
                </c:pt>
                <c:pt idx="390">
                  <c:v>875.07623712138036</c:v>
                </c:pt>
                <c:pt idx="391">
                  <c:v>870.28861110855109</c:v>
                </c:pt>
                <c:pt idx="392">
                  <c:v>865.38846151225528</c:v>
                </c:pt>
                <c:pt idx="393">
                  <c:v>860.37720726855218</c:v>
                </c:pt>
                <c:pt idx="394">
                  <c:v>855.25629948606513</c:v>
                </c:pt>
                <c:pt idx="395">
                  <c:v>850.02722102579071</c:v>
                </c:pt>
                <c:pt idx="396">
                  <c:v>844.69148607169916</c:v>
                </c:pt>
                <c:pt idx="397">
                  <c:v>839.25063969227745</c:v>
                </c:pt>
                <c:pt idx="398">
                  <c:v>833.70625739312425</c:v>
                </c:pt>
                <c:pt idx="399">
                  <c:v>828.05994466072548</c:v>
                </c:pt>
                <c:pt idx="400">
                  <c:v>822.3133364975597</c:v>
                </c:pt>
                <c:pt idx="401">
                  <c:v>816.46809694864783</c:v>
                </c:pt>
                <c:pt idx="402">
                  <c:v>810.52591861969415</c:v>
                </c:pt>
                <c:pt idx="403">
                  <c:v>804.48852218696209</c:v>
                </c:pt>
                <c:pt idx="404">
                  <c:v>798.35765589901598</c:v>
                </c:pt>
                <c:pt idx="405">
                  <c:v>792.1350950704807</c:v>
                </c:pt>
                <c:pt idx="406">
                  <c:v>785.82264156796509</c:v>
                </c:pt>
                <c:pt idx="407">
                  <c:v>779.42212328829396</c:v>
                </c:pt>
                <c:pt idx="408">
                  <c:v>772.93539362920626</c:v>
                </c:pt>
                <c:pt idx="409">
                  <c:v>766.36433095266329</c:v>
                </c:pt>
                <c:pt idx="410">
                  <c:v>759.71083804093553</c:v>
                </c:pt>
                <c:pt idx="411">
                  <c:v>752.97684154561205</c:v>
                </c:pt>
                <c:pt idx="412">
                  <c:v>746.16429142969992</c:v>
                </c:pt>
                <c:pt idx="413">
                  <c:v>739.27516040297428</c:v>
                </c:pt>
                <c:pt idx="414">
                  <c:v>732.31144335074032</c:v>
                </c:pt>
                <c:pt idx="415">
                  <c:v>725.27515675617542</c:v>
                </c:pt>
                <c:pt idx="416">
                  <c:v>718.16833811641345</c:v>
                </c:pt>
                <c:pt idx="417">
                  <c:v>710.99304535255101</c:v>
                </c:pt>
                <c:pt idx="418">
                  <c:v>703.75135621373215</c:v>
                </c:pt>
                <c:pt idx="419">
                  <c:v>696.44536767549607</c:v>
                </c:pt>
                <c:pt idx="420">
                  <c:v>689.07719533255545</c:v>
                </c:pt>
                <c:pt idx="421">
                  <c:v>681.64897278618412</c:v>
                </c:pt>
                <c:pt idx="422">
                  <c:v>674.16285102639063</c:v>
                </c:pt>
                <c:pt idx="423">
                  <c:v>666.62099780905373</c:v>
                </c:pt>
                <c:pt idx="424">
                  <c:v>659.0255970282094</c:v>
                </c:pt>
                <c:pt idx="425">
                  <c:v>651.37884808365811</c:v>
                </c:pt>
                <c:pt idx="426">
                  <c:v>643.68296524408515</c:v>
                </c:pt>
                <c:pt idx="427">
                  <c:v>635.94017700587574</c:v>
                </c:pt>
                <c:pt idx="428">
                  <c:v>628.15272544780817</c:v>
                </c:pt>
                <c:pt idx="429">
                  <c:v>620.32286558181715</c:v>
                </c:pt>
                <c:pt idx="430">
                  <c:v>612.45286470000633</c:v>
                </c:pt>
                <c:pt idx="431">
                  <c:v>604.54500171811355</c:v>
                </c:pt>
                <c:pt idx="432">
                  <c:v>596.60156651560305</c:v>
                </c:pt>
                <c:pt idx="433">
                  <c:v>588.62485927258172</c:v>
                </c:pt>
                <c:pt idx="434">
                  <c:v>580.61718980374451</c:v>
                </c:pt>
                <c:pt idx="435">
                  <c:v>572.58087688951389</c:v>
                </c:pt>
                <c:pt idx="436">
                  <c:v>564.51824760459169</c:v>
                </c:pt>
                <c:pt idx="437">
                  <c:v>556.43163664411225</c:v>
                </c:pt>
                <c:pt idx="438">
                  <c:v>548.32338564758152</c:v>
                </c:pt>
                <c:pt idx="439">
                  <c:v>540.19584252081063</c:v>
                </c:pt>
                <c:pt idx="440">
                  <c:v>532.05136075602832</c:v>
                </c:pt>
                <c:pt idx="441">
                  <c:v>523.8922987503887</c:v>
                </c:pt>
                <c:pt idx="442">
                  <c:v>515.72101912304322</c:v>
                </c:pt>
                <c:pt idx="443">
                  <c:v>507.53988803099753</c:v>
                </c:pt>
                <c:pt idx="444">
                  <c:v>499.35127448394809</c:v>
                </c:pt>
                <c:pt idx="445">
                  <c:v>491.15754965828444</c:v>
                </c:pt>
                <c:pt idx="446">
                  <c:v>482.96108621046977</c:v>
                </c:pt>
                <c:pt idx="447">
                  <c:v>474.76425758998641</c:v>
                </c:pt>
                <c:pt idx="448">
                  <c:v>466.56943735206499</c:v>
                </c:pt>
                <c:pt idx="449">
                  <c:v>458.37899847036624</c:v>
                </c:pt>
                <c:pt idx="450">
                  <c:v>450.19531264984005</c:v>
                </c:pt>
                <c:pt idx="451">
                  <c:v>442.02074963995551</c:v>
                </c:pt>
                <c:pt idx="452">
                  <c:v>433.85767654848883</c:v>
                </c:pt>
                <c:pt idx="453">
                  <c:v>425.70845715608209</c:v>
                </c:pt>
                <c:pt idx="454">
                  <c:v>417.57545123175919</c:v>
                </c:pt>
                <c:pt idx="455">
                  <c:v>409.46101384961588</c:v>
                </c:pt>
                <c:pt idx="456">
                  <c:v>401.36749470685356</c:v>
                </c:pt>
                <c:pt idx="457">
                  <c:v>393.29723744337872</c:v>
                </c:pt>
                <c:pt idx="458">
                  <c:v>385.25257896315895</c:v>
                </c:pt>
                <c:pt idx="459">
                  <c:v>377.23584875752363</c:v>
                </c:pt>
                <c:pt idx="460">
                  <c:v>369.24936823061074</c:v>
                </c:pt>
                <c:pt idx="461">
                  <c:v>361.29545002716281</c:v>
                </c:pt>
                <c:pt idx="462">
                  <c:v>353.37639736285121</c:v>
                </c:pt>
                <c:pt idx="463">
                  <c:v>345.49450335733519</c:v>
                </c:pt>
                <c:pt idx="464">
                  <c:v>337.65205037024293</c:v>
                </c:pt>
                <c:pt idx="465">
                  <c:v>329.8513093402691</c:v>
                </c:pt>
                <c:pt idx="466">
                  <c:v>322.09453912757999</c:v>
                </c:pt>
                <c:pt idx="467">
                  <c:v>314.3839858597122</c:v>
                </c:pt>
                <c:pt idx="468">
                  <c:v>306.72188228116647</c:v>
                </c:pt>
                <c:pt idx="469">
                  <c:v>299.11044710686895</c:v>
                </c:pt>
                <c:pt idx="470">
                  <c:v>291.55188437969838</c:v>
                </c:pt>
                <c:pt idx="471">
                  <c:v>284.04838283226206</c:v>
                </c:pt>
                <c:pt idx="472">
                  <c:v>276.60211525310501</c:v>
                </c:pt>
                <c:pt idx="473">
                  <c:v>269.21523785753277</c:v>
                </c:pt>
                <c:pt idx="474">
                  <c:v>261.88988966324098</c:v>
                </c:pt>
                <c:pt idx="475">
                  <c:v>254.62819187091779</c:v>
                </c:pt>
                <c:pt idx="476">
                  <c:v>247.43224725000462</c:v>
                </c:pt>
                <c:pt idx="477">
                  <c:v>240.30413952980518</c:v>
                </c:pt>
                <c:pt idx="478">
                  <c:v>233.24593279609314</c:v>
                </c:pt>
                <c:pt idx="479">
                  <c:v>226.25967089341506</c:v>
                </c:pt>
                <c:pt idx="480">
                  <c:v>219.34737683326171</c:v>
                </c:pt>
                <c:pt idx="481">
                  <c:v>212.51105220825457</c:v>
                </c:pt>
                <c:pt idx="482">
                  <c:v>205.75267661255333</c:v>
                </c:pt>
                <c:pt idx="483">
                  <c:v>199.07420706861797</c:v>
                </c:pt>
                <c:pt idx="484">
                  <c:v>192.4775774605215</c:v>
                </c:pt>
                <c:pt idx="485">
                  <c:v>185.96469797394889</c:v>
                </c:pt>
                <c:pt idx="486">
                  <c:v>179.53745454306556</c:v>
                </c:pt>
                <c:pt idx="487">
                  <c:v>173.19770830441092</c:v>
                </c:pt>
                <c:pt idx="488">
                  <c:v>166.9472950579663</c:v>
                </c:pt>
                <c:pt idx="489">
                  <c:v>160.78802473556397</c:v>
                </c:pt>
                <c:pt idx="490">
                  <c:v>154.72168087678187</c:v>
                </c:pt>
                <c:pt idx="491">
                  <c:v>148.75002011249069</c:v>
                </c:pt>
                <c:pt idx="492">
                  <c:v>142.87477165617997</c:v>
                </c:pt>
                <c:pt idx="493">
                  <c:v>137.09763680323351</c:v>
                </c:pt>
                <c:pt idx="494">
                  <c:v>131.42028843828251</c:v>
                </c:pt>
              </c:numCache>
            </c:numRef>
          </c:val>
          <c:smooth val="0"/>
        </c:ser>
        <c:ser>
          <c:idx val="9"/>
          <c:order val="9"/>
          <c:tx>
            <c:strRef>
              <c:f>Calculations!$M$10</c:f>
              <c:strCache>
                <c:ptCount val="1"/>
                <c:pt idx="0">
                  <c:v>K10</c:v>
                </c:pt>
              </c:strCache>
            </c:strRef>
          </c:tx>
          <c:spPr>
            <a:ln w="12700">
              <a:solidFill>
                <a:srgbClr val="CCFFFF"/>
              </a:solidFill>
              <a:prstDash val="solid"/>
            </a:ln>
          </c:spPr>
          <c:marker>
            <c:symbol val="none"/>
          </c:marker>
          <c:val>
            <c:numRef>
              <c:f>Calculations!$M$11:$M$505</c:f>
              <c:numCache>
                <c:formatCode>General</c:formatCode>
                <c:ptCount val="495"/>
                <c:pt idx="0">
                  <c:v>532.53196039114346</c:v>
                </c:pt>
                <c:pt idx="1">
                  <c:v>542.952541330396</c:v>
                </c:pt>
                <c:pt idx="2">
                  <c:v>552.83135524096429</c:v>
                </c:pt>
                <c:pt idx="3">
                  <c:v>562.14523347877855</c:v>
                </c:pt>
                <c:pt idx="4">
                  <c:v>570.87233233549978</c:v>
                </c:pt>
                <c:pt idx="5">
                  <c:v>578.99218426826292</c:v>
                </c:pt>
                <c:pt idx="6">
                  <c:v>586.48574590191856</c:v>
                </c:pt>
                <c:pt idx="7">
                  <c:v>593.33544269119488</c:v>
                </c:pt>
                <c:pt idx="8">
                  <c:v>599.52521013803266</c:v>
                </c:pt>
                <c:pt idx="9">
                  <c:v>605.0405314674274</c:v>
                </c:pt>
                <c:pt idx="10">
                  <c:v>609.86847167341932</c:v>
                </c:pt>
                <c:pt idx="11">
                  <c:v>613.99770785538135</c:v>
                </c:pt>
                <c:pt idx="12">
                  <c:v>617.41855577345973</c:v>
                </c:pt>
                <c:pt idx="13">
                  <c:v>620.12299256088681</c:v>
                </c:pt>
                <c:pt idx="14">
                  <c:v>622.10467553989724</c:v>
                </c:pt>
                <c:pt idx="15">
                  <c:v>623.35895709712213</c:v>
                </c:pt>
                <c:pt idx="16">
                  <c:v>623.88289558357155</c:v>
                </c:pt>
                <c:pt idx="17">
                  <c:v>623.67526221364255</c:v>
                </c:pt>
                <c:pt idx="18">
                  <c:v>622.73654394697303</c:v>
                </c:pt>
                <c:pt idx="19">
                  <c:v>621.06894234638207</c:v>
                </c:pt>
                <c:pt idx="20">
                  <c:v>618.67636841457556</c:v>
                </c:pt>
                <c:pt idx="21">
                  <c:v>615.56443342172599</c:v>
                </c:pt>
                <c:pt idx="22">
                  <c:v>611.74043574543907</c:v>
                </c:pt>
                <c:pt idx="23">
                  <c:v>607.213343753971</c:v>
                </c:pt>
                <c:pt idx="24">
                  <c:v>601.99377477283997</c:v>
                </c:pt>
                <c:pt idx="25">
                  <c:v>596.09397018416075</c:v>
                </c:pt>
                <c:pt idx="26">
                  <c:v>589.52776671710274</c:v>
                </c:pt>
                <c:pt idx="27">
                  <c:v>582.31056399680244</c:v>
                </c:pt>
                <c:pt idx="28">
                  <c:v>574.45928842783826</c:v>
                </c:pt>
                <c:pt idx="29">
                  <c:v>565.99235349697051</c:v>
                </c:pt>
                <c:pt idx="30">
                  <c:v>556.92961658824834</c:v>
                </c:pt>
                <c:pt idx="31">
                  <c:v>547.2923324117653</c:v>
                </c:pt>
                <c:pt idx="32">
                  <c:v>537.10310315528409</c:v>
                </c:pt>
                <c:pt idx="33">
                  <c:v>526.38582547564283</c:v>
                </c:pt>
                <c:pt idx="34">
                  <c:v>515.16563445425936</c:v>
                </c:pt>
                <c:pt idx="35">
                  <c:v>503.46884464817686</c:v>
                </c:pt>
                <c:pt idx="36">
                  <c:v>491.3228883749008</c:v>
                </c:pt>
                <c:pt idx="37">
                  <c:v>478.75625137576895</c:v>
                </c:pt>
                <c:pt idx="38">
                  <c:v>465.79840600874059</c:v>
                </c:pt>
                <c:pt idx="39">
                  <c:v>452.47974212728747</c:v>
                </c:pt>
                <c:pt idx="40">
                  <c:v>438.8314958074958</c:v>
                </c:pt>
                <c:pt idx="41">
                  <c:v>424.88567609053405</c:v>
                </c:pt>
                <c:pt idx="42">
                  <c:v>410.67498991229581</c:v>
                </c:pt>
                <c:pt idx="43">
                  <c:v>396.23276539628154</c:v>
                </c:pt>
                <c:pt idx="44">
                  <c:v>381.59287368961634</c:v>
                </c:pt>
                <c:pt idx="45">
                  <c:v>366.78964952552178</c:v>
                </c:pt>
                <c:pt idx="46">
                  <c:v>351.85781069854795</c:v>
                </c:pt>
                <c:pt idx="47">
                  <c:v>336.83237664141359</c:v>
                </c:pt>
                <c:pt idx="48">
                  <c:v>321.74858629442207</c:v>
                </c:pt>
                <c:pt idx="49">
                  <c:v>306.64181546006694</c:v>
                </c:pt>
                <c:pt idx="50">
                  <c:v>291.54749383665694</c:v>
                </c:pt>
                <c:pt idx="51">
                  <c:v>276.50102192554084</c:v>
                </c:pt>
                <c:pt idx="52">
                  <c:v>261.5376880068066</c:v>
                </c:pt>
                <c:pt idx="53">
                  <c:v>246.69258537817137</c:v>
                </c:pt>
                <c:pt idx="54">
                  <c:v>232.00053005116192</c:v>
                </c:pt>
                <c:pt idx="55">
                  <c:v>217.49597909760877</c:v>
                </c:pt>
                <c:pt idx="56">
                  <c:v>203.21294983795977</c:v>
                </c:pt>
                <c:pt idx="57">
                  <c:v>189.18494006093147</c:v>
                </c:pt>
                <c:pt idx="58">
                  <c:v>175.44484946161612</c:v>
                </c:pt>
                <c:pt idx="59">
                  <c:v>162.02490248228602</c:v>
                </c:pt>
                <c:pt idx="60">
                  <c:v>148.95657273685981</c:v>
                </c:pt>
                <c:pt idx="61">
                  <c:v>136.27050919627638</c:v>
                </c:pt>
                <c:pt idx="62">
                  <c:v>123.99646430789213</c:v>
                </c:pt>
                <c:pt idx="63">
                  <c:v>112.16322421748183</c:v>
                </c:pt>
                <c:pt idx="64">
                  <c:v>100.79854125749401</c:v>
                </c:pt>
                <c:pt idx="65">
                  <c:v>89.929068859894329</c:v>
                </c:pt>
                <c:pt idx="66">
                  <c:v>79.58029904624351</c:v>
                </c:pt>
                <c:pt idx="67">
                  <c:v>69.776502641616446</c:v>
                </c:pt>
                <c:pt idx="68">
                  <c:v>60.540672352575484</c:v>
                </c:pt>
                <c:pt idx="69">
                  <c:v>51.894468842697279</c:v>
                </c:pt>
                <c:pt idx="70">
                  <c:v>43.858169932121768</c:v>
                </c:pt>
                <c:pt idx="71">
                  <c:v>36.450623040264134</c:v>
                </c:pt>
                <c:pt idx="72">
                  <c:v>29.689200983225248</c:v>
                </c:pt>
                <c:pt idx="73">
                  <c:v>23.589761229570172</c:v>
                </c:pt>
                <c:pt idx="74">
                  <c:v>18.166608710027504</c:v>
                </c:pt>
                <c:pt idx="75">
                  <c:v>13.432462268337474</c:v>
                </c:pt>
                <c:pt idx="76">
                  <c:v>9.3984248319232506</c:v>
                </c:pt>
                <c:pt idx="77">
                  <c:v>6.0739573723524245</c:v>
                </c:pt>
                <c:pt idx="78">
                  <c:v>3.4668567166517619</c:v>
                </c:pt>
                <c:pt idx="79">
                  <c:v>1.5832372615185477</c:v>
                </c:pt>
                <c:pt idx="80">
                  <c:v>0.42751663331068812</c:v>
                </c:pt>
                <c:pt idx="81">
                  <c:v>2.4053274502762179E-3</c:v>
                </c:pt>
                <c:pt idx="82">
                  <c:v>0.30890035153595363</c:v>
                </c:pt>
                <c:pt idx="83">
                  <c:v>1.3462828870753469</c:v>
                </c:pt>
                <c:pt idx="84">
                  <c:v>3.1121199753198994</c:v>
                </c:pt>
                <c:pt idx="85">
                  <c:v>5.6022702232486949</c:v>
                </c:pt>
                <c:pt idx="86">
                  <c:v>8.8108935163201636</c:v>
                </c:pt>
                <c:pt idx="87">
                  <c:v>12.730464715210474</c:v>
                </c:pt>
                <c:pt idx="88">
                  <c:v>17.351791304417759</c:v>
                </c:pt>
                <c:pt idx="89">
                  <c:v>22.664034951340227</c:v>
                </c:pt>
                <c:pt idx="90">
                  <c:v>28.654736925265922</c:v>
                </c:pt>
                <c:pt idx="91">
                  <c:v>35.309847316659102</c:v>
                </c:pt>
                <c:pt idx="92">
                  <c:v>42.613757988217571</c:v>
                </c:pt>
                <c:pt idx="93">
                  <c:v>50.549339180417633</c:v>
                </c:pt>
                <c:pt idx="94">
                  <c:v>59.097979685700295</c:v>
                </c:pt>
                <c:pt idx="95">
                  <c:v>68.23963049707541</c:v>
                </c:pt>
                <c:pt idx="96">
                  <c:v>77.952851828778165</c:v>
                </c:pt>
                <c:pt idx="97">
                  <c:v>88.214863398697048</c:v>
                </c:pt>
                <c:pt idx="98">
                  <c:v>99.001597854653141</c:v>
                </c:pt>
                <c:pt idx="99">
                  <c:v>110.28775721922244</c:v>
                </c:pt>
                <c:pt idx="100">
                  <c:v>122.04687222072951</c:v>
                </c:pt>
                <c:pt idx="101">
                  <c:v>134.25136437125968</c:v>
                </c:pt>
                <c:pt idx="102">
                  <c:v>146.87261064610118</c:v>
                </c:pt>
                <c:pt idx="103">
                  <c:v>159.88101061292443</c:v>
                </c:pt>
                <c:pt idx="104">
                  <c:v>173.24605585326162</c:v>
                </c:pt>
                <c:pt idx="105">
                  <c:v>186.93640151347495</c:v>
                </c:pt>
                <c:pt idx="106">
                  <c:v>200.91993981740171</c:v>
                </c:pt>
                <c:pt idx="107">
                  <c:v>215.16387536827386</c:v>
                </c:pt>
                <c:pt idx="108">
                  <c:v>229.63480206330149</c:v>
                </c:pt>
                <c:pt idx="109">
                  <c:v>244.2987814405424</c:v>
                </c:pt>
                <c:pt idx="110">
                  <c:v>259.12142227429695</c:v>
                </c:pt>
                <c:pt idx="111">
                  <c:v>274.06796123237132</c:v>
                </c:pt>
                <c:pt idx="112">
                  <c:v>289.10334440603526</c:v>
                </c:pt>
                <c:pt idx="113">
                  <c:v>304.19230952146154</c:v>
                </c:pt>
                <c:pt idx="114">
                  <c:v>319.29946863984469</c:v>
                </c:pt>
                <c:pt idx="115">
                  <c:v>334.38939115223837</c:v>
                </c:pt>
                <c:pt idx="116">
                  <c:v>349.4266868744682</c:v>
                </c:pt>
                <c:pt idx="117">
                  <c:v>364.37608904723277</c:v>
                </c:pt>
                <c:pt idx="118">
                  <c:v>379.2025370467444</c:v>
                </c:pt>
                <c:pt idx="119">
                  <c:v>393.87125861191703</c:v>
                </c:pt>
                <c:pt idx="120">
                  <c:v>408.34785139526474</c:v>
                </c:pt>
                <c:pt idx="121">
                  <c:v>422.59836364624613</c:v>
                </c:pt>
                <c:pt idx="122">
                  <c:v>436.5893738378295</c:v>
                </c:pt>
                <c:pt idx="123">
                  <c:v>450.28806904953325</c:v>
                </c:pt>
                <c:pt idx="124">
                  <c:v>463.66232192310764</c:v>
                </c:pt>
                <c:pt idx="125">
                  <c:v>476.68076601038211</c:v>
                </c:pt>
                <c:pt idx="126">
                  <c:v>489.31286933655326</c:v>
                </c:pt>
                <c:pt idx="127">
                  <c:v>501.5290060064018</c:v>
                </c:pt>
                <c:pt idx="128">
                  <c:v>513.30052568548626</c:v>
                </c:pt>
                <c:pt idx="129">
                  <c:v>524.59982079337624</c:v>
                </c:pt>
                <c:pt idx="130">
                  <c:v>535.4003912513208</c:v>
                </c:pt>
                <c:pt idx="131">
                  <c:v>545.67690663251449</c:v>
                </c:pt>
                <c:pt idx="132">
                  <c:v>555.4052655691919</c:v>
                </c:pt>
                <c:pt idx="133">
                  <c:v>564.56265227722906</c:v>
                </c:pt>
                <c:pt idx="134">
                  <c:v>573.12759006568251</c:v>
                </c:pt>
                <c:pt idx="135">
                  <c:v>581.07999170577204</c:v>
                </c:pt>
                <c:pt idx="136">
                  <c:v>588.40120654117743</c:v>
                </c:pt>
                <c:pt idx="137">
                  <c:v>595.07406422916142</c:v>
                </c:pt>
                <c:pt idx="138">
                  <c:v>601.08291500993562</c:v>
                </c:pt>
                <c:pt idx="139">
                  <c:v>606.41366640982142</c:v>
                </c:pt>
                <c:pt idx="140">
                  <c:v>611.05381629213275</c:v>
                </c:pt>
                <c:pt idx="141">
                  <c:v>614.99248217826175</c:v>
                </c:pt>
                <c:pt idx="142">
                  <c:v>618.22042677020363</c:v>
                </c:pt>
                <c:pt idx="143">
                  <c:v>620.73007961466283</c:v>
                </c:pt>
                <c:pt idx="144">
                  <c:v>622.51555485793074</c:v>
                </c:pt>
                <c:pt idx="145">
                  <c:v>623.57266504989639</c:v>
                </c:pt>
                <c:pt idx="146">
                  <c:v>623.89893096481444</c:v>
                </c:pt>
                <c:pt idx="147">
                  <c:v>623.49358741579874</c:v>
                </c:pt>
                <c:pt idx="148">
                  <c:v>622.35758504940452</c:v>
                </c:pt>
                <c:pt idx="149">
                  <c:v>620.49358811609022</c:v>
                </c:pt>
                <c:pt idx="150">
                  <c:v>617.9059682217877</c:v>
                </c:pt>
                <c:pt idx="151">
                  <c:v>614.60079407523722</c:v>
                </c:pt>
                <c:pt idx="152">
                  <c:v>610.58581725512829</c:v>
                </c:pt>
                <c:pt idx="153">
                  <c:v>605.87045403043192</c:v>
                </c:pt>
                <c:pt idx="154">
                  <c:v>600.46576327655521</c:v>
                </c:pt>
                <c:pt idx="155">
                  <c:v>594.38442053911717</c:v>
                </c:pt>
                <c:pt idx="156">
                  <c:v>587.6406883061677</c:v>
                </c:pt>
                <c:pt idx="157">
                  <c:v>580.25038255857521</c:v>
                </c:pt>
                <c:pt idx="158">
                  <c:v>572.23083567702588</c:v>
                </c:pt>
                <c:pt idx="159">
                  <c:v>563.60085579263546</c:v>
                </c:pt>
                <c:pt idx="160">
                  <c:v>554.38068267650203</c:v>
                </c:pt>
                <c:pt idx="161">
                  <c:v>544.59194027165381</c:v>
                </c:pt>
                <c:pt idx="162">
                  <c:v>534.25758597871823</c:v>
                </c:pt>
                <c:pt idx="163">
                  <c:v>523.40185681424987</c:v>
                </c:pt>
                <c:pt idx="164">
                  <c:v>512.0502125679991</c:v>
                </c:pt>
                <c:pt idx="165">
                  <c:v>500.22927609241651</c:v>
                </c:pt>
                <c:pt idx="166">
                  <c:v>487.96677086445663</c:v>
                </c:pt>
                <c:pt idx="167">
                  <c:v>475.29145596608873</c:v>
                </c:pt>
                <c:pt idx="168">
                  <c:v>462.23305863603036</c:v>
                </c:pt>
                <c:pt idx="169">
                  <c:v>448.82220455086383</c:v>
                </c:pt>
                <c:pt idx="170">
                  <c:v>435.09034599907238</c:v>
                </c:pt>
                <c:pt idx="171">
                  <c:v>421.06968811642145</c:v>
                </c:pt>
                <c:pt idx="172">
                  <c:v>406.79311335570685</c:v>
                </c:pt>
                <c:pt idx="173">
                  <c:v>392.29410436800083</c:v>
                </c:pt>
                <c:pt idx="174">
                  <c:v>377.60666547625647</c:v>
                </c:pt>
                <c:pt idx="175">
                  <c:v>362.76524292544264</c:v>
                </c:pt>
                <c:pt idx="176">
                  <c:v>347.80464409624983</c:v>
                </c:pt>
                <c:pt idx="177">
                  <c:v>332.7599558718303</c:v>
                </c:pt>
                <c:pt idx="178">
                  <c:v>317.6664623490143</c:v>
                </c:pt>
                <c:pt idx="179">
                  <c:v>302.55956208701991</c:v>
                </c:pt>
                <c:pt idx="180">
                  <c:v>287.47468508769873</c:v>
                </c:pt>
                <c:pt idx="181">
                  <c:v>272.44720970205589</c:v>
                </c:pt>
                <c:pt idx="182">
                  <c:v>257.51237965789477</c:v>
                </c:pt>
                <c:pt idx="183">
                  <c:v>242.70522140319332</c:v>
                </c:pt>
                <c:pt idx="184">
                  <c:v>228.06046195906771</c:v>
                </c:pt>
                <c:pt idx="185">
                  <c:v>213.61244747497864</c:v>
                </c:pt>
                <c:pt idx="186">
                  <c:v>199.39506267717996</c:v>
                </c:pt>
                <c:pt idx="187">
                  <c:v>185.44165139935291</c:v>
                </c:pt>
                <c:pt idx="188">
                  <c:v>171.78493838177081</c:v>
                </c:pt>
                <c:pt idx="189">
                  <c:v>158.45695252243189</c:v>
                </c:pt>
                <c:pt idx="190">
                  <c:v>145.48895176012564</c:v>
                </c:pt>
                <c:pt idx="191">
                  <c:v>132.91134976562944</c:v>
                </c:pt>
                <c:pt idx="192">
                  <c:v>120.75364461295368</c:v>
                </c:pt>
                <c:pt idx="193">
                  <c:v>109.04434959791948</c:v>
                </c:pt>
                <c:pt idx="194">
                  <c:v>97.810926366323173</c:v>
                </c:pt>
                <c:pt idx="195">
                  <c:v>87.079720508524531</c:v>
                </c:pt>
                <c:pt idx="196">
                  <c:v>76.875899771504464</c:v>
                </c:pt>
                <c:pt idx="197">
                  <c:v>67.223395033294594</c:v>
                </c:pt>
                <c:pt idx="198">
                  <c:v>58.144844178229789</c:v>
                </c:pt>
                <c:pt idx="199">
                  <c:v>49.661539004629219</c:v>
                </c:pt>
                <c:pt idx="200">
                  <c:v>41.793375289444612</c:v>
                </c:pt>
                <c:pt idx="201">
                  <c:v>34.558806126968193</c:v>
                </c:pt>
                <c:pt idx="202">
                  <c:v>27.974798651053334</c:v>
                </c:pt>
                <c:pt idx="203">
                  <c:v>22.056794242328522</c:v>
                </c:pt>
                <c:pt idx="204">
                  <c:v>16.818672313747356</c:v>
                </c:pt>
                <c:pt idx="205">
                  <c:v>12.272717759392037</c:v>
                </c:pt>
                <c:pt idx="206">
                  <c:v>8.4295921428860652</c:v>
                </c:pt>
                <c:pt idx="207">
                  <c:v>5.2983086929758088</c:v>
                </c:pt>
                <c:pt idx="208">
                  <c:v>2.8862111649332292</c:v>
                </c:pt>
                <c:pt idx="209">
                  <c:v>1.1989566173475623</c:v>
                </c:pt>
                <c:pt idx="210">
                  <c:v>0.24050214470651099</c:v>
                </c:pt>
                <c:pt idx="211">
                  <c:v>1.3095596876780746E-2</c:v>
                </c:pt>
                <c:pt idx="212">
                  <c:v>0.51727030725385248</c:v>
                </c:pt>
                <c:pt idx="213">
                  <c:v>1.7518438419424456</c:v>
                </c:pt>
                <c:pt idx="214">
                  <c:v>3.713920772901929</c:v>
                </c:pt>
                <c:pt idx="215">
                  <c:v>6.3988994685537932</c:v>
                </c:pt>
                <c:pt idx="216">
                  <c:v>9.800482885923202</c:v>
                </c:pt>
                <c:pt idx="217">
                  <c:v>13.910693339006684</c:v>
                </c:pt>
                <c:pt idx="218">
                  <c:v>18.71989120872604</c:v>
                </c:pt>
                <c:pt idx="219">
                  <c:v>24.216797550592958</c:v>
                </c:pt>
                <c:pt idx="220">
                  <c:v>30.388520547061034</c:v>
                </c:pt>
                <c:pt idx="221">
                  <c:v>37.220585742521962</c:v>
                </c:pt>
                <c:pt idx="222">
                  <c:v>44.696969990047819</c:v>
                </c:pt>
                <c:pt idx="223">
                  <c:v>52.800139030248943</c:v>
                </c:pt>
                <c:pt idx="224">
                  <c:v>61.51108861413195</c:v>
                </c:pt>
                <c:pt idx="225">
                  <c:v>70.809389073494032</c:v>
                </c:pt>
                <c:pt idx="226">
                  <c:v>80.673233234343229</c:v>
                </c:pt>
                <c:pt idx="227">
                  <c:v>91.079487560953197</c:v>
                </c:pt>
                <c:pt idx="228">
                  <c:v>102.00374641062646</c:v>
                </c:pt>
                <c:pt idx="229">
                  <c:v>113.42038927190086</c:v>
                </c:pt>
                <c:pt idx="230">
                  <c:v>125.30264085198232</c:v>
                </c:pt>
                <c:pt idx="231">
                  <c:v>137.6226338724619</c:v>
                </c:pt>
                <c:pt idx="232">
                  <c:v>150.35147442605242</c:v>
                </c:pt>
                <c:pt idx="233">
                  <c:v>163.45930974106642</c:v>
                </c:pt>
                <c:pt idx="234">
                  <c:v>176.91539819470631</c:v>
                </c:pt>
                <c:pt idx="235">
                  <c:v>190.68818141096017</c:v>
                </c:pt>
                <c:pt idx="236">
                  <c:v>204.74535827401655</c:v>
                </c:pt>
                <c:pt idx="237">
                  <c:v>219.05396068362666</c:v>
                </c:pt>
                <c:pt idx="238">
                  <c:v>233.58043087472035</c:v>
                </c:pt>
                <c:pt idx="239">
                  <c:v>248.2907001199716</c:v>
                </c:pt>
                <c:pt idx="240">
                  <c:v>263.15026863069954</c:v>
                </c:pt>
                <c:pt idx="241">
                  <c:v>278.12428646874775</c:v>
                </c:pt>
                <c:pt idx="242">
                  <c:v>293.17763527955356</c:v>
                </c:pt>
                <c:pt idx="243">
                  <c:v>308.27501065473018</c:v>
                </c:pt>
                <c:pt idx="244">
                  <c:v>323.3810049310099</c:v>
                </c:pt>
                <c:pt idx="245">
                  <c:v>338.46019023133346</c:v>
                </c:pt>
                <c:pt idx="246">
                  <c:v>353.47720155335884</c:v>
                </c:pt>
                <c:pt idx="247">
                  <c:v>368.3968197105047</c:v>
                </c:pt>
                <c:pt idx="248">
                  <c:v>383.18405393101887</c:v>
                </c:pt>
                <c:pt idx="249">
                  <c:v>397.80422392134392</c:v>
                </c:pt>
                <c:pt idx="250">
                  <c:v>412.22304120132111</c:v>
                </c:pt>
                <c:pt idx="251">
                  <c:v>426.40668952048992</c:v>
                </c:pt>
                <c:pt idx="252">
                  <c:v>440.32190416686262</c:v>
                </c:pt>
                <c:pt idx="253">
                  <c:v>453.93604998219018</c:v>
                </c:pt>
                <c:pt idx="254">
                  <c:v>467.21719790073939</c:v>
                </c:pt>
                <c:pt idx="255">
                  <c:v>480.13419983208604</c:v>
                </c:pt>
                <c:pt idx="256">
                  <c:v>492.6567617122987</c:v>
                </c:pt>
                <c:pt idx="257">
                  <c:v>504.75551455217601</c:v>
                </c:pt>
                <c:pt idx="258">
                  <c:v>516.40208331593419</c:v>
                </c:pt>
                <c:pt idx="259">
                  <c:v>527.56915346877372</c:v>
                </c:pt>
                <c:pt idx="260">
                  <c:v>538.23053503728318</c:v>
                </c:pt>
                <c:pt idx="261">
                  <c:v>548.36122403241063</c:v>
                </c:pt>
                <c:pt idx="262">
                  <c:v>557.9374610909756</c:v>
                </c:pt>
                <c:pt idx="263">
                  <c:v>566.93678719816535</c:v>
                </c:pt>
                <c:pt idx="264">
                  <c:v>575.3380963603538</c:v>
                </c:pt>
                <c:pt idx="265">
                  <c:v>583.12168510468746</c:v>
                </c:pt>
                <c:pt idx="266">
                  <c:v>590.26929868936975</c:v>
                </c:pt>
                <c:pt idx="267">
                  <c:v>596.76417391624909</c:v>
                </c:pt>
                <c:pt idx="268">
                  <c:v>602.59107844531172</c:v>
                </c:pt>
                <c:pt idx="269">
                  <c:v>607.73634651887915</c:v>
                </c:pt>
                <c:pt idx="270">
                  <c:v>612.18791101171507</c:v>
                </c:pt>
                <c:pt idx="271">
                  <c:v>615.93533173188791</c:v>
                </c:pt>
                <c:pt idx="272">
                  <c:v>618.96981990600511</c:v>
                </c:pt>
                <c:pt idx="273">
                  <c:v>621.28425879140116</c:v>
                </c:pt>
                <c:pt idx="274">
                  <c:v>622.87322036693524</c:v>
                </c:pt>
                <c:pt idx="275">
                  <c:v>623.73297806325218</c:v>
                </c:pt>
                <c:pt idx="276">
                  <c:v>623.86151550265402</c:v>
                </c:pt>
                <c:pt idx="277">
                  <c:v>623.25853122808212</c:v>
                </c:pt>
                <c:pt idx="278">
                  <c:v>621.92543941012048</c:v>
                </c:pt>
                <c:pt idx="279">
                  <c:v>619.86536653036114</c:v>
                </c:pt>
                <c:pt idx="280">
                  <c:v>617.08314404891075</c:v>
                </c:pt>
                <c:pt idx="281">
                  <c:v>613.58529707323441</c:v>
                </c:pt>
                <c:pt idx="282">
                  <c:v>609.38002905491248</c:v>
                </c:pt>
                <c:pt idx="283">
                  <c:v>604.47720255020101</c:v>
                </c:pt>
                <c:pt idx="284">
                  <c:v>598.88831608951614</c:v>
                </c:pt>
                <c:pt idx="285">
                  <c:v>592.6264772100908</c:v>
                </c:pt>
                <c:pt idx="286">
                  <c:v>585.70637171505143</c:v>
                </c:pt>
                <c:pt idx="287">
                  <c:v>578.14422923101051</c:v>
                </c:pt>
                <c:pt idx="288">
                  <c:v>569.95778514494964</c:v>
                </c:pt>
                <c:pt idx="289">
                  <c:v>561.16623900966226</c:v>
                </c:pt>
                <c:pt idx="290">
                  <c:v>551.79020951531572</c:v>
                </c:pt>
                <c:pt idx="291">
                  <c:v>541.85168613272117</c:v>
                </c:pt>
                <c:pt idx="292">
                  <c:v>531.37397754173742</c:v>
                </c:pt>
                <c:pt idx="293">
                  <c:v>520.38165696574958</c:v>
                </c:pt>
                <c:pt idx="294">
                  <c:v>508.90050454043416</c:v>
                </c:pt>
                <c:pt idx="295">
                  <c:v>496.95744685196269</c:v>
                </c:pt>
                <c:pt idx="296">
                  <c:v>484.58049378646103</c:v>
                </c:pt>
                <c:pt idx="297">
                  <c:v>471.79867283881345</c:v>
                </c:pt>
                <c:pt idx="298">
                  <c:v>458.64196103488143</c:v>
                </c:pt>
                <c:pt idx="299">
                  <c:v>445.14121462681118</c:v>
                </c:pt>
                <c:pt idx="300">
                  <c:v>431.32809672628952</c:v>
                </c:pt>
                <c:pt idx="301">
                  <c:v>417.23500304549862</c:v>
                </c:pt>
                <c:pt idx="302">
                  <c:v>402.89498591989855</c:v>
                </c:pt>
                <c:pt idx="303">
                  <c:v>388.34167679105019</c:v>
                </c:pt>
                <c:pt idx="304">
                  <c:v>373.60920733126807</c:v>
                </c:pt>
                <c:pt idx="305">
                  <c:v>358.73212939508448</c:v>
                </c:pt>
                <c:pt idx="306">
                  <c:v>343.74533398526654</c:v>
                </c:pt>
                <c:pt idx="307">
                  <c:v>328.68396942343725</c:v>
                </c:pt>
                <c:pt idx="308">
                  <c:v>313.58335891721197</c:v>
                </c:pt>
                <c:pt idx="309">
                  <c:v>298.47891771716615</c:v>
                </c:pt>
                <c:pt idx="310">
                  <c:v>283.40607005795221</c:v>
                </c:pt>
                <c:pt idx="311">
                  <c:v>268.40016607832877</c:v>
                </c:pt>
                <c:pt idx="312">
                  <c:v>253.49639891498262</c:v>
                </c:pt>
                <c:pt idx="313">
                  <c:v>238.72972216455398</c:v>
                </c:pt>
                <c:pt idx="314">
                  <c:v>224.13476790745324</c:v>
                </c:pt>
                <c:pt idx="315">
                  <c:v>209.74576548572958</c:v>
                </c:pt>
                <c:pt idx="316">
                  <c:v>195.59646122547679</c:v>
                </c:pt>
                <c:pt idx="317">
                  <c:v>181.72003929204052</c:v>
                </c:pt>
                <c:pt idx="318">
                  <c:v>168.14904386366283</c:v>
                </c:pt>
                <c:pt idx="319">
                  <c:v>154.91530280607901</c:v>
                </c:pt>
                <c:pt idx="320">
                  <c:v>142.04985302706254</c:v>
                </c:pt>
                <c:pt idx="321">
                  <c:v>129.58286768600703</c:v>
                </c:pt>
                <c:pt idx="322">
                  <c:v>117.54358542923015</c:v>
                </c:pt>
                <c:pt idx="323">
                  <c:v>105.96024181699204</c:v>
                </c:pt>
                <c:pt idx="324">
                  <c:v>94.860003103027651</c:v>
                </c:pt>
                <c:pt idx="325">
                  <c:v>84.268902521909865</c:v>
                </c:pt>
                <c:pt idx="326">
                  <c:v>74.211779233674093</c:v>
                </c:pt>
                <c:pt idx="327">
                  <c:v>64.712220068878082</c:v>
                </c:pt>
                <c:pt idx="328">
                  <c:v>55.792504210741072</c:v>
                </c:pt>
                <c:pt idx="329">
                  <c:v>47.473550944087719</c:v>
                </c:pt>
                <c:pt idx="330">
                  <c:v>39.774870593640912</c:v>
                </c:pt>
                <c:pt idx="331">
                  <c:v>32.714518766729043</c:v>
                </c:pt>
                <c:pt idx="332">
                  <c:v>26.309054007723887</c:v>
                </c:pt>
                <c:pt idx="333">
                  <c:v>20.573498963519171</c:v>
                </c:pt>
                <c:pt idx="334">
                  <c:v>15.521305151125659</c:v>
                </c:pt>
                <c:pt idx="335">
                  <c:v>11.164321410015873</c:v>
                </c:pt>
                <c:pt idx="336">
                  <c:v>7.5127661132077037</c:v>
                </c:pt>
                <c:pt idx="337">
                  <c:v>4.5752032022574554</c:v>
                </c:pt>
                <c:pt idx="338">
                  <c:v>2.358522102366635</c:v>
                </c:pt>
                <c:pt idx="339">
                  <c:v>0.86792156470954751</c:v>
                </c:pt>
                <c:pt idx="340">
                  <c:v>0.10689747387493753</c:v>
                </c:pt>
                <c:pt idx="341">
                  <c:v>7.7234649017213997E-2</c:v>
                </c:pt>
                <c:pt idx="342">
                  <c:v>0.77900265794448842</c:v>
                </c:pt>
                <c:pt idx="343">
                  <c:v>2.210555653962615</c:v>
                </c:pt>
                <c:pt idx="344">
                  <c:v>4.3685362358560269</c:v>
                </c:pt>
                <c:pt idx="345">
                  <c:v>7.2478833219538501</c:v>
                </c:pt>
                <c:pt idx="346">
                  <c:v>10.841844019814573</c:v>
                </c:pt>
                <c:pt idx="347">
                  <c:v>15.141989463689356</c:v>
                </c:pt>
                <c:pt idx="348">
                  <c:v>20.138234582623056</c:v>
                </c:pt>
                <c:pt idx="349">
                  <c:v>25.81886175283114</c:v>
                </c:pt>
                <c:pt idx="350">
                  <c:v>32.170548278877675</c:v>
                </c:pt>
                <c:pt idx="351">
                  <c:v>39.178397639206878</c:v>
                </c:pt>
                <c:pt idx="352">
                  <c:v>46.825974422747549</c:v>
                </c:pt>
                <c:pt idx="353">
                  <c:v>55.095342874650783</c:v>
                </c:pt>
                <c:pt idx="354">
                  <c:v>63.967108960766012</c:v>
                </c:pt>
                <c:pt idx="355">
                  <c:v>73.420465852199953</c:v>
                </c:pt>
                <c:pt idx="356">
                  <c:v>83.433242723276948</c:v>
                </c:pt>
                <c:pt idx="357">
                  <c:v>93.981956748471617</c:v>
                </c:pt>
                <c:pt idx="358">
                  <c:v>105.04186817634519</c:v>
                </c:pt>
                <c:pt idx="359">
                  <c:v>116.58703835134392</c:v>
                </c:pt>
                <c:pt idx="360">
                  <c:v>128.59039054736374</c:v>
                </c:pt>
                <c:pt idx="361">
                  <c:v>141.02377347041082</c:v>
                </c:pt>
                <c:pt idx="362">
                  <c:v>153.85802728144924</c:v>
                </c:pt>
                <c:pt idx="363">
                  <c:v>167.06305198455266</c:v>
                </c:pt>
                <c:pt idx="364">
                  <c:v>180.60787802001107</c:v>
                </c:pt>
                <c:pt idx="365">
                  <c:v>194.4607388968023</c:v>
                </c:pt>
                <c:pt idx="366">
                  <c:v>208.5891456940999</c:v>
                </c:pt>
                <c:pt idx="367">
                  <c:v>222.95996325708671</c:v>
                </c:pt>
                <c:pt idx="368">
                  <c:v>237.53948790836171</c:v>
                </c:pt>
                <c:pt idx="369">
                  <c:v>252.29352649271544</c:v>
                </c:pt>
                <c:pt idx="370">
                  <c:v>267.1874765698517</c:v>
                </c:pt>
                <c:pt idx="371">
                  <c:v>282.18640756700393</c:v>
                </c:pt>
                <c:pt idx="372">
                  <c:v>297.25514270112711</c:v>
                </c:pt>
                <c:pt idx="373">
                  <c:v>312.35834147850562</c:v>
                </c:pt>
                <c:pt idx="374">
                  <c:v>327.46058257832686</c:v>
                </c:pt>
                <c:pt idx="375">
                  <c:v>342.52644692580719</c:v>
                </c:pt>
                <c:pt idx="376">
                  <c:v>357.52060076004454</c:v>
                </c:pt>
                <c:pt idx="377">
                  <c:v>372.40787850180715</c:v>
                </c:pt>
                <c:pt idx="378">
                  <c:v>387.1533652268667</c:v>
                </c:pt>
                <c:pt idx="379">
                  <c:v>401.72247855147953</c:v>
                </c:pt>
                <c:pt idx="380">
                  <c:v>416.08104973797413</c:v>
                </c:pt>
                <c:pt idx="381">
                  <c:v>430.19540383021001</c:v>
                </c:pt>
                <c:pt idx="382">
                  <c:v>444.03243863097958</c:v>
                </c:pt>
                <c:pt idx="383">
                  <c:v>457.55970233613004</c:v>
                </c:pt>
                <c:pt idx="384">
                  <c:v>470.74546964332876</c:v>
                </c:pt>
                <c:pt idx="385">
                  <c:v>483.5588161569641</c:v>
                </c:pt>
                <c:pt idx="386">
                  <c:v>495.96969091470567</c:v>
                </c:pt>
                <c:pt idx="387">
                  <c:v>507.94898686559816</c:v>
                </c:pt>
                <c:pt idx="388">
                  <c:v>519.46860913442742</c:v>
                </c:pt>
                <c:pt idx="389">
                  <c:v>530.50154091223624</c:v>
                </c:pt>
                <c:pt idx="390">
                  <c:v>541.02190681846253</c:v>
                </c:pt>
                <c:pt idx="391">
                  <c:v>551.00503358611775</c:v>
                </c:pt>
                <c:pt idx="392">
                  <c:v>560.42750792764775</c:v>
                </c:pt>
                <c:pt idx="393">
                  <c:v>569.26723144579057</c:v>
                </c:pt>
                <c:pt idx="394">
                  <c:v>577.5034724606387</c:v>
                </c:pt>
                <c:pt idx="395">
                  <c:v>585.11691463135548</c:v>
                </c:pt>
                <c:pt idx="396">
                  <c:v>592.08970225852386</c:v>
                </c:pt>
                <c:pt idx="397">
                  <c:v>598.40548216086358</c:v>
                </c:pt>
                <c:pt idx="398">
                  <c:v>604.04944202812089</c:v>
                </c:pt>
                <c:pt idx="399">
                  <c:v>609.00834516017335</c:v>
                </c:pt>
                <c:pt idx="400">
                  <c:v>613.27056151087481</c:v>
                </c:pt>
                <c:pt idx="401">
                  <c:v>616.82609496384248</c:v>
                </c:pt>
                <c:pt idx="402">
                  <c:v>619.6666067762078</c:v>
                </c:pt>
                <c:pt idx="403">
                  <c:v>621.7854351353526</c:v>
                </c:pt>
                <c:pt idx="404">
                  <c:v>623.17761078276703</c:v>
                </c:pt>
                <c:pt idx="405">
                  <c:v>623.83986866838018</c:v>
                </c:pt>
                <c:pt idx="406">
                  <c:v>623.77065560803703</c:v>
                </c:pt>
                <c:pt idx="407">
                  <c:v>622.9701339261602</c:v>
                </c:pt>
                <c:pt idx="408">
                  <c:v>621.44018107505133</c:v>
                </c:pt>
                <c:pt idx="409">
                  <c:v>619.18438523172995</c:v>
                </c:pt>
                <c:pt idx="410">
                  <c:v>616.20803688263049</c:v>
                </c:pt>
                <c:pt idx="411">
                  <c:v>612.51811641590029</c:v>
                </c:pt>
                <c:pt idx="412">
                  <c:v>608.12327775039182</c:v>
                </c:pt>
                <c:pt idx="413">
                  <c:v>603.03382803974728</c:v>
                </c:pt>
                <c:pt idx="414">
                  <c:v>597.26170349917743</c:v>
                </c:pt>
                <c:pt idx="415">
                  <c:v>590.82044141162044</c:v>
                </c:pt>
                <c:pt idx="416">
                  <c:v>583.72514837894346</c:v>
                </c:pt>
                <c:pt idx="417">
                  <c:v>575.99246489263987</c:v>
                </c:pt>
                <c:pt idx="418">
                  <c:v>567.64052630711615</c:v>
                </c:pt>
                <c:pt idx="419">
                  <c:v>558.68892030710413</c:v>
                </c:pt>
                <c:pt idx="420">
                  <c:v>549.15864096893006</c:v>
                </c:pt>
                <c:pt idx="421">
                  <c:v>539.07203952340603</c:v>
                </c:pt>
                <c:pt idx="422">
                  <c:v>528.45277193580193</c:v>
                </c:pt>
                <c:pt idx="423">
                  <c:v>517.32574342583644</c:v>
                </c:pt>
                <c:pt idx="424">
                  <c:v>505.71705005781934</c:v>
                </c:pt>
                <c:pt idx="425">
                  <c:v>493.65391753791084</c:v>
                </c:pt>
                <c:pt idx="426">
                  <c:v>481.16463736205935</c:v>
                </c:pt>
                <c:pt idx="427">
                  <c:v>468.27850046434958</c:v>
                </c:pt>
                <c:pt idx="428">
                  <c:v>455.02572852138144</c:v>
                </c:pt>
                <c:pt idx="429">
                  <c:v>441.43740307380153</c:v>
                </c:pt>
                <c:pt idx="430">
                  <c:v>427.54539263119375</c:v>
                </c:pt>
                <c:pt idx="431">
                  <c:v>413.38227793131369</c:v>
                </c:pt>
                <c:pt idx="432">
                  <c:v>398.98127552893891</c:v>
                </c:pt>
                <c:pt idx="433">
                  <c:v>384.37615989354578</c:v>
                </c:pt>
                <c:pt idx="434">
                  <c:v>369.60118419852699</c:v>
                </c:pt>
                <c:pt idx="435">
                  <c:v>354.69099998768962</c:v>
                </c:pt>
                <c:pt idx="436">
                  <c:v>339.68057590748663</c:v>
                </c:pt>
                <c:pt idx="437">
                  <c:v>324.60511569553012</c:v>
                </c:pt>
                <c:pt idx="438">
                  <c:v>309.49997561776661</c:v>
                </c:pt>
                <c:pt idx="439">
                  <c:v>294.40058154791336</c:v>
                </c:pt>
                <c:pt idx="440">
                  <c:v>279.3423458836545</c:v>
                </c:pt>
                <c:pt idx="441">
                  <c:v>264.36058449444795</c:v>
                </c:pt>
                <c:pt idx="442">
                  <c:v>249.49043389569752</c:v>
                </c:pt>
                <c:pt idx="443">
                  <c:v>234.76676884358375</c:v>
                </c:pt>
                <c:pt idx="444">
                  <c:v>220.22412054378276</c:v>
                </c:pt>
                <c:pt idx="445">
                  <c:v>205.89659566591681</c:v>
                </c:pt>
                <c:pt idx="446">
                  <c:v>191.81779635365297</c:v>
                </c:pt>
                <c:pt idx="447">
                  <c:v>178.02074141806776</c:v>
                </c:pt>
                <c:pt idx="448">
                  <c:v>164.53778889909844</c:v>
                </c:pt>
                <c:pt idx="449">
                  <c:v>151.40056017667254</c:v>
                </c:pt>
                <c:pt idx="450">
                  <c:v>138.63986580953491</c:v>
                </c:pt>
                <c:pt idx="451">
                  <c:v>126.28563327567713</c:v>
                </c:pt>
                <c:pt idx="452">
                  <c:v>114.36683678383551</c:v>
                </c:pt>
                <c:pt idx="453">
                  <c:v>102.91142932069192</c:v>
                </c:pt>
                <c:pt idx="454">
                  <c:v>91.946277093118113</c:v>
                </c:pt>
                <c:pt idx="455">
                  <c:v>81.497096519242604</c:v>
                </c:pt>
                <c:pt idx="456">
                  <c:v>71.588393916092286</c:v>
                </c:pt>
                <c:pt idx="457">
                  <c:v>62.243408025268565</c:v>
                </c:pt>
                <c:pt idx="458">
                  <c:v>53.484055511454017</c:v>
                </c:pt>
                <c:pt idx="459">
                  <c:v>45.330879561564643</c:v>
                </c:pt>
                <c:pt idx="460">
                  <c:v>37.803001705100201</c:v>
                </c:pt>
                <c:pt idx="461">
                  <c:v>30.918076968690514</c:v>
                </c:pt>
                <c:pt idx="462">
                  <c:v>24.692252470006622</c:v>
                </c:pt>
                <c:pt idx="463">
                  <c:v>19.140129548152515</c:v>
                </c:pt>
                <c:pt idx="464">
                  <c:v>14.274729519347261</c:v>
                </c:pt>
                <c:pt idx="465">
                  <c:v>10.107463138216929</c:v>
                </c:pt>
                <c:pt idx="466">
                  <c:v>6.6481038363089056</c:v>
                </c:pt>
                <c:pt idx="467">
                  <c:v>3.9047648006009581</c:v>
                </c:pt>
                <c:pt idx="468">
                  <c:v>1.8838799457567461</c:v>
                </c:pt>
                <c:pt idx="469">
                  <c:v>0.59018882475641021</c:v>
                </c:pt>
                <c:pt idx="470">
                  <c:v>2.6725513288511138E-2</c:v>
                </c:pt>
                <c:pt idx="471">
                  <c:v>0.19481149397512354</c:v>
                </c:pt>
                <c:pt idx="472">
                  <c:v>1.0940525571170951</c:v>
                </c:pt>
                <c:pt idx="473">
                  <c:v>2.722339725228494</c:v>
                </c:pt>
                <c:pt idx="474">
                  <c:v>5.0758541991922357</c:v>
                </c:pt>
                <c:pt idx="475">
                  <c:v>8.1490763144356038</c:v>
                </c:pt>
                <c:pt idx="476">
                  <c:v>11.934798486123498</c:v>
                </c:pt>
                <c:pt idx="477">
                  <c:v>16.424142113004962</c:v>
                </c:pt>
                <c:pt idx="478">
                  <c:v>21.606578400272952</c:v>
                </c:pt>
                <c:pt idx="479">
                  <c:v>27.469953052600886</c:v>
                </c:pt>
                <c:pt idx="480">
                  <c:v>34.000514779438618</c:v>
                </c:pt>
                <c:pt idx="481">
                  <c:v>41.182947545724801</c:v>
                </c:pt>
                <c:pt idx="482">
                  <c:v>49.000406492367688</c:v>
                </c:pt>
                <c:pt idx="483">
                  <c:v>57.434557442259688</c:v>
                </c:pt>
                <c:pt idx="484">
                  <c:v>66.465619899160885</c:v>
                </c:pt>
                <c:pt idx="485">
                  <c:v>76.072413438628047</c:v>
                </c:pt>
                <c:pt idx="486">
                  <c:v>86.232407382162563</c:v>
                </c:pt>
                <c:pt idx="487">
                  <c:v>96.921773638097847</c:v>
                </c:pt>
                <c:pt idx="488">
                  <c:v>108.11544258528676</c:v>
                </c:pt>
                <c:pt idx="489">
                  <c:v>119.78716186853504</c:v>
                </c:pt>
                <c:pt idx="490">
                  <c:v>131.90955796788521</c:v>
                </c:pt>
                <c:pt idx="491">
                  <c:v>144.45420039734495</c:v>
                </c:pt>
                <c:pt idx="492">
                  <c:v>157.39166838251174</c:v>
                </c:pt>
                <c:pt idx="493">
                  <c:v>170.69161986070031</c:v>
                </c:pt>
                <c:pt idx="494">
                  <c:v>184.32286264176602</c:v>
                </c:pt>
              </c:numCache>
            </c:numRef>
          </c:val>
          <c:smooth val="0"/>
        </c:ser>
        <c:ser>
          <c:idx val="10"/>
          <c:order val="10"/>
          <c:tx>
            <c:strRef>
              <c:f>Calculations!$N$10</c:f>
              <c:strCache>
                <c:ptCount val="1"/>
                <c:pt idx="0">
                  <c:v>L11</c:v>
                </c:pt>
              </c:strCache>
            </c:strRef>
          </c:tx>
          <c:spPr>
            <a:ln w="12700">
              <a:solidFill>
                <a:srgbClr val="CCFFCC"/>
              </a:solidFill>
              <a:prstDash val="solid"/>
            </a:ln>
          </c:spPr>
          <c:marker>
            <c:symbol val="none"/>
          </c:marker>
          <c:val>
            <c:numRef>
              <c:f>Calculations!$N$11:$N$505</c:f>
              <c:numCache>
                <c:formatCode>General</c:formatCode>
                <c:ptCount val="4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numCache>
            </c:numRef>
          </c:val>
          <c:smooth val="0"/>
        </c:ser>
        <c:ser>
          <c:idx val="11"/>
          <c:order val="11"/>
          <c:tx>
            <c:strRef>
              <c:f>Calculations!$O$10</c:f>
              <c:strCache>
                <c:ptCount val="1"/>
                <c:pt idx="0">
                  <c:v>M12</c:v>
                </c:pt>
              </c:strCache>
            </c:strRef>
          </c:tx>
          <c:spPr>
            <a:ln w="12700">
              <a:solidFill>
                <a:srgbClr val="FFFF99"/>
              </a:solidFill>
              <a:prstDash val="solid"/>
            </a:ln>
          </c:spPr>
          <c:marker>
            <c:symbol val="none"/>
          </c:marker>
          <c:val>
            <c:numRef>
              <c:f>Calculations!$O$11:$O$505</c:f>
              <c:numCache>
                <c:formatCode>General</c:formatCode>
                <c:ptCount val="495"/>
                <c:pt idx="0">
                  <c:v>1110.6576077989246</c:v>
                </c:pt>
                <c:pt idx="1">
                  <c:v>1099.1438824237714</c:v>
                </c:pt>
                <c:pt idx="2">
                  <c:v>1087.6407738200953</c:v>
                </c:pt>
                <c:pt idx="3">
                  <c:v>1076.1493208608858</c:v>
                </c:pt>
                <c:pt idx="4">
                  <c:v>1064.670561366484</c:v>
                </c:pt>
                <c:pt idx="5">
                  <c:v>1053.2055320108539</c:v>
                </c:pt>
                <c:pt idx="6">
                  <c:v>1041.7552682279575</c:v>
                </c:pt>
                <c:pt idx="7">
                  <c:v>1030.3208041182443</c:v>
                </c:pt>
                <c:pt idx="8">
                  <c:v>1018.9031723552563</c:v>
                </c:pt>
                <c:pt idx="9">
                  <c:v>1007.5034040923679</c:v>
                </c:pt>
                <c:pt idx="10">
                  <c:v>996.12252886965734</c:v>
                </c:pt>
                <c:pt idx="11">
                  <c:v>984.76157452092821</c:v>
                </c:pt>
                <c:pt idx="12">
                  <c:v>973.42156708088271</c:v>
                </c:pt>
                <c:pt idx="13">
                  <c:v>962.10353069245798</c:v>
                </c:pt>
                <c:pt idx="14">
                  <c:v>950.80848751433336</c:v>
                </c:pt>
                <c:pt idx="15">
                  <c:v>939.5374576286174</c:v>
                </c:pt>
                <c:pt idx="16">
                  <c:v>928.29145894872045</c:v>
                </c:pt>
                <c:pt idx="17">
                  <c:v>917.07150712742578</c:v>
                </c:pt>
                <c:pt idx="18">
                  <c:v>905.8786154651641</c:v>
                </c:pt>
                <c:pt idx="19">
                  <c:v>894.71379481849749</c:v>
                </c:pt>
                <c:pt idx="20">
                  <c:v>883.57805350882904</c:v>
                </c:pt>
                <c:pt idx="21">
                  <c:v>872.47239723133782</c:v>
                </c:pt>
                <c:pt idx="22">
                  <c:v>861.39782896415204</c:v>
                </c:pt>
                <c:pt idx="23">
                  <c:v>850.35534887776862</c:v>
                </c:pt>
                <c:pt idx="24">
                  <c:v>839.34595424472445</c:v>
                </c:pt>
                <c:pt idx="25">
                  <c:v>828.37063934953096</c:v>
                </c:pt>
                <c:pt idx="26">
                  <c:v>817.43039539887764</c:v>
                </c:pt>
                <c:pt idx="27">
                  <c:v>806.52621043211366</c:v>
                </c:pt>
                <c:pt idx="28">
                  <c:v>795.65906923201646</c:v>
                </c:pt>
                <c:pt idx="29">
                  <c:v>784.82995323585283</c:v>
                </c:pt>
                <c:pt idx="30">
                  <c:v>774.03984044674303</c:v>
                </c:pt>
                <c:pt idx="31">
                  <c:v>763.28970534533573</c:v>
                </c:pt>
                <c:pt idx="32">
                  <c:v>752.58051880179994</c:v>
                </c:pt>
                <c:pt idx="33">
                  <c:v>741.9132479881431</c:v>
                </c:pt>
                <c:pt idx="34">
                  <c:v>731.28885629086381</c:v>
                </c:pt>
                <c:pt idx="35">
                  <c:v>720.70830322394636</c:v>
                </c:pt>
                <c:pt idx="36">
                  <c:v>710.17254434220422</c:v>
                </c:pt>
                <c:pt idx="37">
                  <c:v>699.68253115498203</c:v>
                </c:pt>
                <c:pt idx="38">
                  <c:v>689.23921104022224</c:v>
                </c:pt>
                <c:pt idx="39">
                  <c:v>678.84352715890543</c:v>
                </c:pt>
                <c:pt idx="40">
                  <c:v>668.49641836987087</c:v>
                </c:pt>
                <c:pt idx="41">
                  <c:v>658.1988191450265</c:v>
                </c:pt>
                <c:pt idx="42">
                  <c:v>647.95165948495412</c:v>
                </c:pt>
                <c:pt idx="43">
                  <c:v>637.75586483491873</c:v>
                </c:pt>
                <c:pt idx="44">
                  <c:v>627.61235600128975</c:v>
                </c:pt>
                <c:pt idx="45">
                  <c:v>617.52204906838017</c:v>
                </c:pt>
                <c:pt idx="46">
                  <c:v>607.48585531571473</c:v>
                </c:pt>
                <c:pt idx="47">
                  <c:v>597.50468113572731</c:v>
                </c:pt>
                <c:pt idx="48">
                  <c:v>587.57942795190399</c:v>
                </c:pt>
                <c:pt idx="49">
                  <c:v>577.71099213737364</c:v>
                </c:pt>
                <c:pt idx="50">
                  <c:v>567.90026493395351</c:v>
                </c:pt>
                <c:pt idx="51">
                  <c:v>558.14813237165981</c:v>
                </c:pt>
                <c:pt idx="52">
                  <c:v>548.45547518868773</c:v>
                </c:pt>
                <c:pt idx="53">
                  <c:v>538.82316875186984</c:v>
                </c:pt>
                <c:pt idx="54">
                  <c:v>529.25208297762038</c:v>
                </c:pt>
                <c:pt idx="55">
                  <c:v>519.74308225336995</c:v>
                </c:pt>
                <c:pt idx="56">
                  <c:v>510.29702535950162</c:v>
                </c:pt>
                <c:pt idx="57">
                  <c:v>500.91476539179166</c:v>
                </c:pt>
                <c:pt idx="58">
                  <c:v>491.59714968436515</c:v>
                </c:pt>
                <c:pt idx="59">
                  <c:v>482.34501973317072</c:v>
                </c:pt>
                <c:pt idx="60">
                  <c:v>473.15921111998318</c:v>
                </c:pt>
                <c:pt idx="61">
                  <c:v>464.04055343694029</c:v>
                </c:pt>
                <c:pt idx="62">
                  <c:v>454.98987021161986</c:v>
                </c:pt>
                <c:pt idx="63">
                  <c:v>446.00797883266603</c:v>
                </c:pt>
                <c:pt idx="64">
                  <c:v>437.0956904759679</c:v>
                </c:pt>
                <c:pt idx="65">
                  <c:v>428.25381003140069</c:v>
                </c:pt>
                <c:pt idx="66">
                  <c:v>419.48313603013446</c:v>
                </c:pt>
                <c:pt idx="67">
                  <c:v>410.78446057251642</c:v>
                </c:pt>
                <c:pt idx="68">
                  <c:v>402.15856925653532</c:v>
                </c:pt>
                <c:pt idx="69">
                  <c:v>393.60624110687093</c:v>
                </c:pt>
                <c:pt idx="70">
                  <c:v>385.12824850453967</c:v>
                </c:pt>
                <c:pt idx="71">
                  <c:v>376.72535711713851</c:v>
                </c:pt>
                <c:pt idx="72">
                  <c:v>368.3983258296953</c:v>
                </c:pt>
                <c:pt idx="73">
                  <c:v>360.14790667613329</c:v>
                </c:pt>
                <c:pt idx="74">
                  <c:v>351.97484477135197</c:v>
                </c:pt>
                <c:pt idx="75">
                  <c:v>343.87987824393451</c:v>
                </c:pt>
                <c:pt idx="76">
                  <c:v>335.8637381694856</c:v>
                </c:pt>
                <c:pt idx="77">
                  <c:v>327.92714850460618</c:v>
                </c:pt>
                <c:pt idx="78">
                  <c:v>320.07082602151092</c:v>
                </c:pt>
                <c:pt idx="79">
                  <c:v>312.29548024329608</c:v>
                </c:pt>
                <c:pt idx="80">
                  <c:v>304.60181337985864</c:v>
                </c:pt>
                <c:pt idx="81">
                  <c:v>296.99052026448021</c:v>
                </c:pt>
                <c:pt idx="82">
                  <c:v>289.46228829107338</c:v>
                </c:pt>
                <c:pt idx="83">
                  <c:v>282.01779735210312</c:v>
                </c:pt>
                <c:pt idx="84">
                  <c:v>274.65771977718225</c:v>
                </c:pt>
                <c:pt idx="85">
                  <c:v>267.38272027235325</c:v>
                </c:pt>
                <c:pt idx="86">
                  <c:v>260.19345586005636</c:v>
                </c:pt>
                <c:pt idx="87">
                  <c:v>253.09057581979255</c:v>
                </c:pt>
                <c:pt idx="88">
                  <c:v>246.07472162948534</c:v>
                </c:pt>
                <c:pt idx="89">
                  <c:v>239.14652690754804</c:v>
                </c:pt>
                <c:pt idx="90">
                  <c:v>232.30661735565832</c:v>
                </c:pt>
                <c:pt idx="91">
                  <c:v>225.5556107022544</c:v>
                </c:pt>
                <c:pt idx="92">
                  <c:v>218.89411664673787</c:v>
                </c:pt>
                <c:pt idx="93">
                  <c:v>212.32273680442108</c:v>
                </c:pt>
                <c:pt idx="94">
                  <c:v>205.84206465218313</c:v>
                </c:pt>
                <c:pt idx="95">
                  <c:v>199.45268547488172</c:v>
                </c:pt>
                <c:pt idx="96">
                  <c:v>193.15517631248508</c:v>
                </c:pt>
                <c:pt idx="97">
                  <c:v>186.95010590796687</c:v>
                </c:pt>
                <c:pt idx="98">
                  <c:v>180.83803465593337</c:v>
                </c:pt>
                <c:pt idx="99">
                  <c:v>174.8195145520217</c:v>
                </c:pt>
                <c:pt idx="100">
                  <c:v>168.8950891430386</c:v>
                </c:pt>
                <c:pt idx="101">
                  <c:v>163.06529347788</c:v>
                </c:pt>
                <c:pt idx="102">
                  <c:v>157.33065405920138</c:v>
                </c:pt>
                <c:pt idx="103">
                  <c:v>151.6916887958771</c:v>
                </c:pt>
                <c:pt idx="104">
                  <c:v>146.14890695621693</c:v>
                </c:pt>
                <c:pt idx="105">
                  <c:v>140.70280912198155</c:v>
                </c:pt>
                <c:pt idx="106">
                  <c:v>135.35388714316719</c:v>
                </c:pt>
                <c:pt idx="107">
                  <c:v>130.10262409359098</c:v>
                </c:pt>
                <c:pt idx="108">
                  <c:v>124.94949422725927</c:v>
                </c:pt>
                <c:pt idx="109">
                  <c:v>119.89496293553793</c:v>
                </c:pt>
                <c:pt idx="110">
                  <c:v>114.93948670512282</c:v>
                </c:pt>
                <c:pt idx="111">
                  <c:v>110.0835130768121</c:v>
                </c:pt>
                <c:pt idx="112">
                  <c:v>105.32748060508834</c:v>
                </c:pt>
                <c:pt idx="113">
                  <c:v>100.67181881851138</c:v>
                </c:pt>
                <c:pt idx="114">
                  <c:v>96.116948180926556</c:v>
                </c:pt>
                <c:pt idx="115">
                  <c:v>91.663280053492372</c:v>
                </c:pt>
                <c:pt idx="116">
                  <c:v>87.311216657528348</c:v>
                </c:pt>
                <c:pt idx="117">
                  <c:v>83.061151038190019</c:v>
                </c:pt>
                <c:pt idx="118">
                  <c:v>78.913467028972036</c:v>
                </c:pt>
                <c:pt idx="119">
                  <c:v>74.86853921704369</c:v>
                </c:pt>
                <c:pt idx="120">
                  <c:v>70.926732909418433</c:v>
                </c:pt>
                <c:pt idx="121">
                  <c:v>67.088404099961963</c:v>
                </c:pt>
                <c:pt idx="122">
                  <c:v>63.353899437242717</c:v>
                </c:pt>
                <c:pt idx="123">
                  <c:v>59.723556193223885</c:v>
                </c:pt>
                <c:pt idx="124">
                  <c:v>56.197702232804431</c:v>
                </c:pt>
                <c:pt idx="125">
                  <c:v>52.776655984208446</c:v>
                </c:pt>
                <c:pt idx="126">
                  <c:v>49.46072641022738</c:v>
                </c:pt>
                <c:pt idx="127">
                  <c:v>46.250212980316974</c:v>
                </c:pt>
                <c:pt idx="128">
                  <c:v>43.145405643550703</c:v>
                </c:pt>
                <c:pt idx="129">
                  <c:v>40.146584802434745</c:v>
                </c:pt>
                <c:pt idx="130">
                  <c:v>37.254021287583782</c:v>
                </c:pt>
                <c:pt idx="131">
                  <c:v>34.467976333261504</c:v>
                </c:pt>
                <c:pt idx="132">
                  <c:v>31.788701553787632</c:v>
                </c:pt>
                <c:pt idx="133">
                  <c:v>29.216438920815563</c:v>
                </c:pt>
                <c:pt idx="134">
                  <c:v>26.751420741477205</c:v>
                </c:pt>
                <c:pt idx="135">
                  <c:v>24.39386963740435</c:v>
                </c:pt>
                <c:pt idx="136">
                  <c:v>22.14399852462202</c:v>
                </c:pt>
                <c:pt idx="137">
                  <c:v>20.002010594321064</c:v>
                </c:pt>
                <c:pt idx="138">
                  <c:v>17.968099294505237</c:v>
                </c:pt>
                <c:pt idx="139">
                  <c:v>16.04244831252322</c:v>
                </c:pt>
                <c:pt idx="140">
                  <c:v>14.225231558476935</c:v>
                </c:pt>
                <c:pt idx="141">
                  <c:v>12.516613149516388</c:v>
                </c:pt>
                <c:pt idx="142">
                  <c:v>10.916747395018092</c:v>
                </c:pt>
                <c:pt idx="143">
                  <c:v>9.4257787826488766</c:v>
                </c:pt>
                <c:pt idx="144">
                  <c:v>8.0438419653155506</c:v>
                </c:pt>
                <c:pt idx="145">
                  <c:v>6.7710617490067762</c:v>
                </c:pt>
                <c:pt idx="146">
                  <c:v>5.6075530815185175</c:v>
                </c:pt>
                <c:pt idx="147">
                  <c:v>4.5534210420755699</c:v>
                </c:pt>
                <c:pt idx="148">
                  <c:v>3.6087608318393904</c:v>
                </c:pt>
                <c:pt idx="149">
                  <c:v>2.7736577653115546</c:v>
                </c:pt>
                <c:pt idx="150">
                  <c:v>2.0481872626285167</c:v>
                </c:pt>
                <c:pt idx="151">
                  <c:v>1.4324148427499495</c:v>
                </c:pt>
                <c:pt idx="152">
                  <c:v>0.92639611754202633</c:v>
                </c:pt>
                <c:pt idx="153">
                  <c:v>0.53017678675428215</c:v>
                </c:pt>
                <c:pt idx="154">
                  <c:v>0.24379263389369044</c:v>
                </c:pt>
                <c:pt idx="155">
                  <c:v>6.7269522991409758E-2</c:v>
                </c:pt>
                <c:pt idx="156">
                  <c:v>6.2339626742868859E-4</c:v>
                </c:pt>
                <c:pt idx="157">
                  <c:v>4.3860272691517821E-2</c:v>
                </c:pt>
                <c:pt idx="158">
                  <c:v>0.19697624743935194</c:v>
                </c:pt>
                <c:pt idx="159">
                  <c:v>0.45995749224380233</c:v>
                </c:pt>
                <c:pt idx="160">
                  <c:v>0.83278025664617417</c:v>
                </c:pt>
                <c:pt idx="161">
                  <c:v>1.3154108701392033</c:v>
                </c:pt>
                <c:pt idx="162">
                  <c:v>1.9078057452086341</c:v>
                </c:pt>
                <c:pt idx="163">
                  <c:v>2.609911381269967</c:v>
                </c:pt>
                <c:pt idx="164">
                  <c:v>3.421664369499922</c:v>
                </c:pt>
                <c:pt idx="165">
                  <c:v>4.3429913985632993</c:v>
                </c:pt>
                <c:pt idx="166">
                  <c:v>5.3738092612327364</c:v>
                </c:pt>
                <c:pt idx="167">
                  <c:v>6.514024861905682</c:v>
                </c:pt>
                <c:pt idx="168">
                  <c:v>7.7635352250094911</c:v>
                </c:pt>
                <c:pt idx="169">
                  <c:v>9.1222275043035097</c:v>
                </c:pt>
                <c:pt idx="170">
                  <c:v>10.589978993068826</c:v>
                </c:pt>
                <c:pt idx="171">
                  <c:v>12.166657135191372</c:v>
                </c:pt>
                <c:pt idx="172">
                  <c:v>13.852119537132921</c:v>
                </c:pt>
                <c:pt idx="173">
                  <c:v>15.64621398079089</c:v>
                </c:pt>
                <c:pt idx="174">
                  <c:v>17.548778437246028</c:v>
                </c:pt>
                <c:pt idx="175">
                  <c:v>19.559641081394375</c:v>
                </c:pt>
                <c:pt idx="176">
                  <c:v>21.678620307466872</c:v>
                </c:pt>
                <c:pt idx="177">
                  <c:v>23.905524745430284</c:v>
                </c:pt>
                <c:pt idx="178">
                  <c:v>26.240153278268281</c:v>
                </c:pt>
                <c:pt idx="179">
                  <c:v>28.682295060147453</c:v>
                </c:pt>
                <c:pt idx="180">
                  <c:v>31.231729535458044</c:v>
                </c:pt>
                <c:pt idx="181">
                  <c:v>33.888226458732333</c:v>
                </c:pt>
                <c:pt idx="182">
                  <c:v>36.651545915440238</c:v>
                </c:pt>
                <c:pt idx="183">
                  <c:v>39.521438343655063</c:v>
                </c:pt>
                <c:pt idx="184">
                  <c:v>42.497644556592149</c:v>
                </c:pt>
                <c:pt idx="185">
                  <c:v>45.579895766018353</c:v>
                </c:pt>
                <c:pt idx="186">
                  <c:v>48.767913606523962</c:v>
                </c:pt>
                <c:pt idx="187">
                  <c:v>52.061410160665901</c:v>
                </c:pt>
                <c:pt idx="188">
                  <c:v>55.460087984967686</c:v>
                </c:pt>
                <c:pt idx="189">
                  <c:v>58.96364013678317</c:v>
                </c:pt>
                <c:pt idx="190">
                  <c:v>62.571750202017256</c:v>
                </c:pt>
                <c:pt idx="191">
                  <c:v>66.284092323702225</c:v>
                </c:pt>
                <c:pt idx="192">
                  <c:v>70.100331231426026</c:v>
                </c:pt>
                <c:pt idx="193">
                  <c:v>74.020122271612536</c:v>
                </c:pt>
                <c:pt idx="194">
                  <c:v>78.043111438646292</c:v>
                </c:pt>
                <c:pt idx="195">
                  <c:v>82.168935406844639</c:v>
                </c:pt>
                <c:pt idx="196">
                  <c:v>86.39722156327116</c:v>
                </c:pt>
                <c:pt idx="197">
                  <c:v>90.727588041385388</c:v>
                </c:pt>
                <c:pt idx="198">
                  <c:v>95.159643755532443</c:v>
                </c:pt>
                <c:pt idx="199">
                  <c:v>99.692988436260293</c:v>
                </c:pt>
                <c:pt idx="200">
                  <c:v>104.32721266647104</c:v>
                </c:pt>
                <c:pt idx="201">
                  <c:v>109.06189791839597</c:v>
                </c:pt>
                <c:pt idx="202">
                  <c:v>113.89661659139324</c:v>
                </c:pt>
                <c:pt idx="203">
                  <c:v>118.83093205056525</c:v>
                </c:pt>
                <c:pt idx="204">
                  <c:v>123.86439866619367</c:v>
                </c:pt>
                <c:pt idx="205">
                  <c:v>128.99656185398339</c:v>
                </c:pt>
                <c:pt idx="206">
                  <c:v>134.22695811611857</c:v>
                </c:pt>
                <c:pt idx="207">
                  <c:v>139.55511508312156</c:v>
                </c:pt>
                <c:pt idx="208">
                  <c:v>144.980551556514</c:v>
                </c:pt>
                <c:pt idx="209">
                  <c:v>150.50277755227489</c:v>
                </c:pt>
                <c:pt idx="210">
                  <c:v>156.12129434509166</c:v>
                </c:pt>
                <c:pt idx="211">
                  <c:v>161.83559451340216</c:v>
                </c:pt>
                <c:pt idx="212">
                  <c:v>167.64516198522097</c:v>
                </c:pt>
                <c:pt idx="213">
                  <c:v>173.54947208474596</c:v>
                </c:pt>
                <c:pt idx="214">
                  <c:v>179.54799157974503</c:v>
                </c:pt>
                <c:pt idx="215">
                  <c:v>185.64017872970976</c:v>
                </c:pt>
                <c:pt idx="216">
                  <c:v>191.82548333478826</c:v>
                </c:pt>
                <c:pt idx="217">
                  <c:v>198.1033467854669</c:v>
                </c:pt>
                <c:pt idx="218">
                  <c:v>204.47320211302554</c:v>
                </c:pt>
                <c:pt idx="219">
                  <c:v>210.93447404073731</c:v>
                </c:pt>
                <c:pt idx="220">
                  <c:v>217.48657903582932</c:v>
                </c:pt>
                <c:pt idx="221">
                  <c:v>224.12892536217498</c:v>
                </c:pt>
                <c:pt idx="222">
                  <c:v>230.86091313374357</c:v>
                </c:pt>
                <c:pt idx="223">
                  <c:v>237.68193436876834</c:v>
                </c:pt>
                <c:pt idx="224">
                  <c:v>244.59137304466481</c:v>
                </c:pt>
                <c:pt idx="225">
                  <c:v>251.58860515365461</c:v>
                </c:pt>
                <c:pt idx="226">
                  <c:v>258.67299875913159</c:v>
                </c:pt>
                <c:pt idx="227">
                  <c:v>265.84391405272299</c:v>
                </c:pt>
                <c:pt idx="228">
                  <c:v>273.10070341208325</c:v>
                </c:pt>
                <c:pt idx="229">
                  <c:v>280.44271145937057</c:v>
                </c:pt>
                <c:pt idx="230">
                  <c:v>287.86927512044724</c:v>
                </c:pt>
                <c:pt idx="231">
                  <c:v>295.37972368475209</c:v>
                </c:pt>
                <c:pt idx="232">
                  <c:v>302.97337886588548</c:v>
                </c:pt>
                <c:pt idx="233">
                  <c:v>310.64955486285521</c:v>
                </c:pt>
                <c:pt idx="234">
                  <c:v>318.40755842202441</c:v>
                </c:pt>
                <c:pt idx="235">
                  <c:v>326.2466888997094</c:v>
                </c:pt>
                <c:pt idx="236">
                  <c:v>334.1662383254685</c:v>
                </c:pt>
                <c:pt idx="237">
                  <c:v>342.1654914660279</c:v>
                </c:pt>
                <c:pt idx="238">
                  <c:v>350.24372588988865</c:v>
                </c:pt>
                <c:pt idx="239">
                  <c:v>358.40021203255912</c:v>
                </c:pt>
                <c:pt idx="240">
                  <c:v>366.63421326245555</c:v>
                </c:pt>
                <c:pt idx="241">
                  <c:v>374.94498594741685</c:v>
                </c:pt>
                <c:pt idx="242">
                  <c:v>383.331779521876</c:v>
                </c:pt>
                <c:pt idx="243">
                  <c:v>391.79383655463323</c:v>
                </c:pt>
                <c:pt idx="244">
                  <c:v>400.33039281727417</c:v>
                </c:pt>
                <c:pt idx="245">
                  <c:v>408.94067735317549</c:v>
                </c:pt>
                <c:pt idx="246">
                  <c:v>417.62391254714578</c:v>
                </c:pt>
                <c:pt idx="247">
                  <c:v>426.37931419564097</c:v>
                </c:pt>
                <c:pt idx="248">
                  <c:v>435.20609157759679</c:v>
                </c:pt>
                <c:pt idx="249">
                  <c:v>444.10344752583683</c:v>
                </c:pt>
                <c:pt idx="250">
                  <c:v>453.07057849906687</c:v>
                </c:pt>
                <c:pt idx="251">
                  <c:v>462.10667465444374</c:v>
                </c:pt>
                <c:pt idx="252">
                  <c:v>471.21091992071956</c:v>
                </c:pt>
                <c:pt idx="253">
                  <c:v>480.38249207193292</c:v>
                </c:pt>
                <c:pt idx="254">
                  <c:v>489.62056280167553</c:v>
                </c:pt>
                <c:pt idx="255">
                  <c:v>498.92429779789427</c:v>
                </c:pt>
                <c:pt idx="256">
                  <c:v>508.29285681824047</c:v>
                </c:pt>
                <c:pt idx="257">
                  <c:v>517.72539376595398</c:v>
                </c:pt>
                <c:pt idx="258">
                  <c:v>527.22105676627712</c:v>
                </c:pt>
                <c:pt idx="259">
                  <c:v>536.77898824338695</c:v>
                </c:pt>
                <c:pt idx="260">
                  <c:v>546.39832499785155</c:v>
                </c:pt>
                <c:pt idx="261">
                  <c:v>556.07819828457684</c:v>
                </c:pt>
                <c:pt idx="262">
                  <c:v>565.81773389127488</c:v>
                </c:pt>
                <c:pt idx="263">
                  <c:v>575.61605221741149</c:v>
                </c:pt>
                <c:pt idx="264">
                  <c:v>585.47226835364563</c:v>
                </c:pt>
                <c:pt idx="265">
                  <c:v>595.38549216174795</c:v>
                </c:pt>
                <c:pt idx="266">
                  <c:v>605.35482835499124</c:v>
                </c:pt>
                <c:pt idx="267">
                  <c:v>615.37937657900591</c:v>
                </c:pt>
                <c:pt idx="268">
                  <c:v>625.45823149309285</c:v>
                </c:pt>
                <c:pt idx="269">
                  <c:v>635.59048285198719</c:v>
                </c:pt>
                <c:pt idx="270">
                  <c:v>645.77521558806495</c:v>
                </c:pt>
                <c:pt idx="271">
                  <c:v>656.01150989398502</c:v>
                </c:pt>
                <c:pt idx="272">
                  <c:v>666.29844130575566</c:v>
                </c:pt>
                <c:pt idx="273">
                  <c:v>676.63508078623295</c:v>
                </c:pt>
                <c:pt idx="274">
                  <c:v>687.02049480901667</c:v>
                </c:pt>
                <c:pt idx="275">
                  <c:v>697.45374544276353</c:v>
                </c:pt>
                <c:pt idx="276">
                  <c:v>707.93389043588854</c:v>
                </c:pt>
                <c:pt idx="277">
                  <c:v>718.45998330167208</c:v>
                </c:pt>
                <c:pt idx="278">
                  <c:v>729.03107340372981</c:v>
                </c:pt>
                <c:pt idx="279">
                  <c:v>739.64620604187166</c:v>
                </c:pt>
                <c:pt idx="280">
                  <c:v>750.30442253831802</c:v>
                </c:pt>
                <c:pt idx="281">
                  <c:v>761.00476032429015</c:v>
                </c:pt>
                <c:pt idx="282">
                  <c:v>771.74625302693175</c:v>
                </c:pt>
                <c:pt idx="283">
                  <c:v>782.52793055659049</c:v>
                </c:pt>
                <c:pt idx="284">
                  <c:v>793.34881919442296</c:v>
                </c:pt>
                <c:pt idx="285">
                  <c:v>804.20794168034399</c:v>
                </c:pt>
                <c:pt idx="286">
                  <c:v>815.1043173012747</c:v>
                </c:pt>
                <c:pt idx="287">
                  <c:v>826.03696197971965</c:v>
                </c:pt>
                <c:pt idx="288">
                  <c:v>837.00488836263457</c:v>
                </c:pt>
                <c:pt idx="289">
                  <c:v>848.00710591060806</c:v>
                </c:pt>
                <c:pt idx="290">
                  <c:v>859.04262098730442</c:v>
                </c:pt>
                <c:pt idx="291">
                  <c:v>870.11043694921727</c:v>
                </c:pt>
                <c:pt idx="292">
                  <c:v>881.20955423566215</c:v>
                </c:pt>
                <c:pt idx="293">
                  <c:v>892.33897045906679</c:v>
                </c:pt>
                <c:pt idx="294">
                  <c:v>903.49768049548152</c:v>
                </c:pt>
                <c:pt idx="295">
                  <c:v>914.68467657537121</c:v>
                </c:pt>
                <c:pt idx="296">
                  <c:v>925.89894837461418</c:v>
                </c:pt>
                <c:pt idx="297">
                  <c:v>937.13948310575768</c:v>
                </c:pt>
                <c:pt idx="298">
                  <c:v>948.40526560947944</c:v>
                </c:pt>
                <c:pt idx="299">
                  <c:v>959.69527844627544</c:v>
                </c:pt>
                <c:pt idx="300">
                  <c:v>971.00850198833518</c:v>
                </c:pt>
                <c:pt idx="301">
                  <c:v>982.34391451164311</c:v>
                </c:pt>
                <c:pt idx="302">
                  <c:v>993.70049228823541</c:v>
                </c:pt>
                <c:pt idx="303">
                  <c:v>1005.0772096786731</c:v>
                </c:pt>
                <c:pt idx="304">
                  <c:v>1016.4730392246529</c:v>
                </c:pt>
                <c:pt idx="305">
                  <c:v>1027.8869517418123</c:v>
                </c:pt>
                <c:pt idx="306">
                  <c:v>1039.3179164126702</c:v>
                </c:pt>
                <c:pt idx="307">
                  <c:v>1050.7649008797298</c:v>
                </c:pt>
                <c:pt idx="308">
                  <c:v>1062.2268713387007</c:v>
                </c:pt>
                <c:pt idx="309">
                  <c:v>1073.702792631881</c:v>
                </c:pt>
                <c:pt idx="310">
                  <c:v>1085.1916283416272</c:v>
                </c:pt>
                <c:pt idx="311">
                  <c:v>1096.6923408839725</c:v>
                </c:pt>
                <c:pt idx="312">
                  <c:v>1108.2038916023184</c:v>
                </c:pt>
                <c:pt idx="313">
                  <c:v>1119.7252408612485</c:v>
                </c:pt>
                <c:pt idx="314">
                  <c:v>1131.2553481404154</c:v>
                </c:pt>
                <c:pt idx="315">
                  <c:v>1142.7931721285183</c:v>
                </c:pt>
                <c:pt idx="316">
                  <c:v>1154.3376708173357</c:v>
                </c:pt>
                <c:pt idx="317">
                  <c:v>1165.8878015958426</c:v>
                </c:pt>
                <c:pt idx="318">
                  <c:v>1177.4425213443649</c:v>
                </c:pt>
                <c:pt idx="319">
                  <c:v>1189.0007865287882</c:v>
                </c:pt>
                <c:pt idx="320">
                  <c:v>1200.5615532948016</c:v>
                </c:pt>
                <c:pt idx="321">
                  <c:v>1212.1237775621701</c:v>
                </c:pt>
                <c:pt idx="322">
                  <c:v>1223.6864151190284</c:v>
                </c:pt>
                <c:pt idx="323">
                  <c:v>1235.2484217161859</c:v>
                </c:pt>
                <c:pt idx="324">
                  <c:v>1246.8087531614358</c:v>
                </c:pt>
                <c:pt idx="325">
                  <c:v>1258.3663654138577</c:v>
                </c:pt>
                <c:pt idx="326">
                  <c:v>1269.9202146781088</c:v>
                </c:pt>
                <c:pt idx="327">
                  <c:v>1281.4692574986896</c:v>
                </c:pt>
                <c:pt idx="328">
                  <c:v>1293.0124508541828</c:v>
                </c:pt>
                <c:pt idx="329">
                  <c:v>1304.54875225145</c:v>
                </c:pt>
                <c:pt idx="330">
                  <c:v>1316.077119819781</c:v>
                </c:pt>
                <c:pt idx="331">
                  <c:v>1327.5965124049899</c:v>
                </c:pt>
                <c:pt idx="332">
                  <c:v>1339.105889663442</c:v>
                </c:pt>
                <c:pt idx="333">
                  <c:v>1350.6042121560101</c:v>
                </c:pt>
                <c:pt idx="334">
                  <c:v>1362.0904414419499</c:v>
                </c:pt>
                <c:pt idx="335">
                  <c:v>1373.5635401726827</c:v>
                </c:pt>
                <c:pt idx="336">
                  <c:v>1385.0224721854818</c:v>
                </c:pt>
                <c:pt idx="337">
                  <c:v>1396.4662025970499</c:v>
                </c:pt>
                <c:pt idx="338">
                  <c:v>1407.8936978969837</c:v>
                </c:pt>
                <c:pt idx="339">
                  <c:v>1419.3039260411069</c:v>
                </c:pt>
                <c:pt idx="340">
                  <c:v>1430.6958565446882</c:v>
                </c:pt>
                <c:pt idx="341">
                  <c:v>1442.0684605754918</c:v>
                </c:pt>
                <c:pt idx="342">
                  <c:v>1453.4207110467078</c:v>
                </c:pt>
                <c:pt idx="343">
                  <c:v>1464.7515827097011</c:v>
                </c:pt>
                <c:pt idx="344">
                  <c:v>1476.0600522466079</c:v>
                </c:pt>
                <c:pt idx="345">
                  <c:v>1487.3450983627545</c:v>
                </c:pt>
                <c:pt idx="346">
                  <c:v>1498.6057018788911</c:v>
                </c:pt>
                <c:pt idx="347">
                  <c:v>1509.8408458232345</c:v>
                </c:pt>
                <c:pt idx="348">
                  <c:v>1521.0495155233223</c:v>
                </c:pt>
                <c:pt idx="349">
                  <c:v>1532.2306986976355</c:v>
                </c:pt>
                <c:pt idx="350">
                  <c:v>1543.3833855470357</c:v>
                </c:pt>
                <c:pt idx="351">
                  <c:v>1554.5065688459511</c:v>
                </c:pt>
                <c:pt idx="352">
                  <c:v>1565.5992440333462</c:v>
                </c:pt>
                <c:pt idx="353">
                  <c:v>1576.6604093034457</c:v>
                </c:pt>
                <c:pt idx="354">
                  <c:v>1587.6890656962105</c:v>
                </c:pt>
                <c:pt idx="355">
                  <c:v>1598.6842171875508</c:v>
                </c:pt>
                <c:pt idx="356">
                  <c:v>1609.6448707792911</c:v>
                </c:pt>
                <c:pt idx="357">
                  <c:v>1620.5700365888351</c:v>
                </c:pt>
                <c:pt idx="358">
                  <c:v>1631.4587279385789</c:v>
                </c:pt>
                <c:pt idx="359">
                  <c:v>1642.30996144501</c:v>
                </c:pt>
                <c:pt idx="360">
                  <c:v>1653.1227571075237</c:v>
                </c:pt>
                <c:pt idx="361">
                  <c:v>1663.8961383969245</c:v>
                </c:pt>
                <c:pt idx="362">
                  <c:v>1674.6291323436294</c:v>
                </c:pt>
                <c:pt idx="363">
                  <c:v>1685.320769625524</c:v>
                </c:pt>
                <c:pt idx="364">
                  <c:v>1695.9700846555197</c:v>
                </c:pt>
                <c:pt idx="365">
                  <c:v>1706.5761156687433</c:v>
                </c:pt>
                <c:pt idx="366">
                  <c:v>1717.1379048094109</c:v>
                </c:pt>
                <c:pt idx="367">
                  <c:v>1727.654498217323</c:v>
                </c:pt>
                <c:pt idx="368">
                  <c:v>1738.1249461140128</c:v>
                </c:pt>
                <c:pt idx="369">
                  <c:v>1748.5483028885253</c:v>
                </c:pt>
                <c:pt idx="370">
                  <c:v>1758.9236271828197</c:v>
                </c:pt>
                <c:pt idx="371">
                  <c:v>1769.249981976775</c:v>
                </c:pt>
                <c:pt idx="372">
                  <c:v>1779.52643467283</c:v>
                </c:pt>
                <c:pt idx="373">
                  <c:v>1789.752057180192</c:v>
                </c:pt>
                <c:pt idx="374">
                  <c:v>1799.92592599867</c:v>
                </c:pt>
                <c:pt idx="375">
                  <c:v>1810.0471223020686</c:v>
                </c:pt>
                <c:pt idx="376">
                  <c:v>1820.1147320211696</c:v>
                </c:pt>
                <c:pt idx="377">
                  <c:v>1830.1278459262885</c:v>
                </c:pt>
                <c:pt idx="378">
                  <c:v>1840.0855597093901</c:v>
                </c:pt>
                <c:pt idx="379">
                  <c:v>1849.9869740657473</c:v>
                </c:pt>
                <c:pt idx="380">
                  <c:v>1859.8311947751772</c:v>
                </c:pt>
                <c:pt idx="381">
                  <c:v>1869.6173327827814</c:v>
                </c:pt>
                <c:pt idx="382">
                  <c:v>1879.3445042792569</c:v>
                </c:pt>
                <c:pt idx="383">
                  <c:v>1889.0118307806977</c:v>
                </c:pt>
                <c:pt idx="384">
                  <c:v>1898.6184392079465</c:v>
                </c:pt>
                <c:pt idx="385">
                  <c:v>1908.1634619654365</c:v>
                </c:pt>
                <c:pt idx="386">
                  <c:v>1917.6460370195523</c:v>
                </c:pt>
                <c:pt idx="387">
                  <c:v>1927.0653079764729</c:v>
                </c:pt>
                <c:pt idx="388">
                  <c:v>1936.4204241595246</c:v>
                </c:pt>
                <c:pt idx="389">
                  <c:v>1945.7105406860026</c:v>
                </c:pt>
                <c:pt idx="390">
                  <c:v>1954.9348185434717</c:v>
                </c:pt>
                <c:pt idx="391">
                  <c:v>1964.0924246655486</c:v>
                </c:pt>
                <c:pt idx="392">
                  <c:v>1973.1825320071282</c:v>
                </c:pt>
                <c:pt idx="393">
                  <c:v>1982.2043196190807</c:v>
                </c:pt>
                <c:pt idx="394">
                  <c:v>1991.1569727223962</c:v>
                </c:pt>
                <c:pt idx="395">
                  <c:v>2000.0396827817608</c:v>
                </c:pt>
                <c:pt idx="396">
                  <c:v>2008.8516475785862</c:v>
                </c:pt>
                <c:pt idx="397">
                  <c:v>2017.5920712834563</c:v>
                </c:pt>
                <c:pt idx="398">
                  <c:v>2026.2601645279969</c:v>
                </c:pt>
                <c:pt idx="399">
                  <c:v>2034.8551444761742</c:v>
                </c:pt>
                <c:pt idx="400">
                  <c:v>2043.3762348949867</c:v>
                </c:pt>
                <c:pt idx="401">
                  <c:v>2051.8226662245706</c:v>
                </c:pt>
                <c:pt idx="402">
                  <c:v>2060.1936756477039</c:v>
                </c:pt>
                <c:pt idx="403">
                  <c:v>2068.4885071586928</c:v>
                </c:pt>
                <c:pt idx="404">
                  <c:v>2076.7064116316528</c:v>
                </c:pt>
                <c:pt idx="405">
                  <c:v>2084.8466468881634</c:v>
                </c:pt>
                <c:pt idx="406">
                  <c:v>2092.9084777642906</c:v>
                </c:pt>
                <c:pt idx="407">
                  <c:v>2100.8911761769914</c:v>
                </c:pt>
                <c:pt idx="408">
                  <c:v>2108.7940211898608</c:v>
                </c:pt>
                <c:pt idx="409">
                  <c:v>2116.6162990782414</c:v>
                </c:pt>
                <c:pt idx="410">
                  <c:v>2124.3573033936882</c:v>
                </c:pt>
                <c:pt idx="411">
                  <c:v>2132.0163350277617</c:v>
                </c:pt>
                <c:pt idx="412">
                  <c:v>2139.5927022751675</c:v>
                </c:pt>
                <c:pt idx="413">
                  <c:v>2147.0857208962339</c:v>
                </c:pt>
                <c:pt idx="414">
                  <c:v>2154.4947141786952</c:v>
                </c:pt>
                <c:pt idx="415">
                  <c:v>2161.8190129988179</c:v>
                </c:pt>
                <c:pt idx="416">
                  <c:v>2169.0579558818226</c:v>
                </c:pt>
                <c:pt idx="417">
                  <c:v>2176.2108890616273</c:v>
                </c:pt>
                <c:pt idx="418">
                  <c:v>2183.2771665398932</c:v>
                </c:pt>
                <c:pt idx="419">
                  <c:v>2190.2561501443588</c:v>
                </c:pt>
                <c:pt idx="420">
                  <c:v>2197.1472095864801</c:v>
                </c:pt>
                <c:pt idx="421">
                  <c:v>2203.9497225183559</c:v>
                </c:pt>
                <c:pt idx="422">
                  <c:v>2210.6630745889256</c:v>
                </c:pt>
                <c:pt idx="423">
                  <c:v>2217.2866594994603</c:v>
                </c:pt>
                <c:pt idx="424">
                  <c:v>2223.8198790583156</c:v>
                </c:pt>
                <c:pt idx="425">
                  <c:v>2230.2621432349547</c:v>
                </c:pt>
                <c:pt idx="426">
                  <c:v>2236.6128702132373</c:v>
                </c:pt>
                <c:pt idx="427">
                  <c:v>2242.8714864439648</c:v>
                </c:pt>
                <c:pt idx="428">
                  <c:v>2249.0374266966796</c:v>
                </c:pt>
                <c:pt idx="429">
                  <c:v>2255.1101341107083</c:v>
                </c:pt>
                <c:pt idx="430">
                  <c:v>2261.0890602454574</c:v>
                </c:pt>
                <c:pt idx="431">
                  <c:v>2266.9736651299449</c:v>
                </c:pt>
                <c:pt idx="432">
                  <c:v>2272.7634173115621</c:v>
                </c:pt>
                <c:pt idx="433">
                  <c:v>2278.4577939040728</c:v>
                </c:pt>
                <c:pt idx="434">
                  <c:v>2284.0562806348362</c:v>
                </c:pt>
                <c:pt idx="435">
                  <c:v>2289.5583718912521</c:v>
                </c:pt>
                <c:pt idx="436">
                  <c:v>2294.9635707664265</c:v>
                </c:pt>
                <c:pt idx="437">
                  <c:v>2300.2713891040412</c:v>
                </c:pt>
                <c:pt idx="438">
                  <c:v>2305.481347542448</c:v>
                </c:pt>
                <c:pt idx="439">
                  <c:v>2310.5929755579591</c:v>
                </c:pt>
                <c:pt idx="440">
                  <c:v>2315.6058115073374</c:v>
                </c:pt>
                <c:pt idx="441">
                  <c:v>2320.5194026694926</c:v>
                </c:pt>
                <c:pt idx="442">
                  <c:v>2325.3333052863663</c:v>
                </c:pt>
                <c:pt idx="443">
                  <c:v>2330.0470846030089</c:v>
                </c:pt>
                <c:pt idx="444">
                  <c:v>2334.6603149068424</c:v>
                </c:pt>
                <c:pt idx="445">
                  <c:v>2339.1725795661096</c:v>
                </c:pt>
                <c:pt idx="446">
                  <c:v>2343.583471067499</c:v>
                </c:pt>
                <c:pt idx="447">
                  <c:v>2347.8925910529506</c:v>
                </c:pt>
                <c:pt idx="448">
                  <c:v>2352.0995503556278</c:v>
                </c:pt>
                <c:pt idx="449">
                  <c:v>2356.2039690350703</c:v>
                </c:pt>
                <c:pt idx="450">
                  <c:v>2360.2054764115037</c:v>
                </c:pt>
                <c:pt idx="451">
                  <c:v>2364.103711099317</c:v>
                </c:pt>
                <c:pt idx="452">
                  <c:v>2367.8983210397</c:v>
                </c:pt>
                <c:pt idx="453">
                  <c:v>2371.5889635324402</c:v>
                </c:pt>
                <c:pt idx="454">
                  <c:v>2375.1753052668691</c:v>
                </c:pt>
                <c:pt idx="455">
                  <c:v>2378.6570223519693</c:v>
                </c:pt>
                <c:pt idx="456">
                  <c:v>2382.0338003456227</c:v>
                </c:pt>
                <c:pt idx="457">
                  <c:v>2385.305334283009</c:v>
                </c:pt>
                <c:pt idx="458">
                  <c:v>2388.4713287041468</c:v>
                </c:pt>
                <c:pt idx="459">
                  <c:v>2391.5314976805798</c:v>
                </c:pt>
                <c:pt idx="460">
                  <c:v>2394.4855648411985</c:v>
                </c:pt>
                <c:pt idx="461">
                  <c:v>2397.3332633971986</c:v>
                </c:pt>
                <c:pt idx="462">
                  <c:v>2400.074336166178</c:v>
                </c:pt>
                <c:pt idx="463">
                  <c:v>2402.7085355953604</c:v>
                </c:pt>
                <c:pt idx="464">
                  <c:v>2405.2356237839549</c:v>
                </c:pt>
                <c:pt idx="465">
                  <c:v>2407.6553725046401</c:v>
                </c:pt>
                <c:pt idx="466">
                  <c:v>2409.967563224177</c:v>
                </c:pt>
                <c:pt idx="467">
                  <c:v>2412.1719871231435</c:v>
                </c:pt>
                <c:pt idx="468">
                  <c:v>2414.2684451147952</c:v>
                </c:pt>
                <c:pt idx="469">
                  <c:v>2416.256747863044</c:v>
                </c:pt>
                <c:pt idx="470">
                  <c:v>2418.1367157995583</c:v>
                </c:pt>
                <c:pt idx="471">
                  <c:v>2419.9081791399803</c:v>
                </c:pt>
                <c:pt idx="472">
                  <c:v>2421.5709778992582</c:v>
                </c:pt>
                <c:pt idx="473">
                  <c:v>2423.1249619060977</c:v>
                </c:pt>
                <c:pt idx="474">
                  <c:v>2424.5699908165211</c:v>
                </c:pt>
                <c:pt idx="475">
                  <c:v>2425.9059341265443</c:v>
                </c:pt>
                <c:pt idx="476">
                  <c:v>2427.132671183962</c:v>
                </c:pt>
                <c:pt idx="477">
                  <c:v>2428.2500911992443</c:v>
                </c:pt>
                <c:pt idx="478">
                  <c:v>2429.258093255542</c:v>
                </c:pt>
                <c:pt idx="479">
                  <c:v>2430.1565863178025</c:v>
                </c:pt>
                <c:pt idx="480">
                  <c:v>2430.9454892409876</c:v>
                </c:pt>
                <c:pt idx="481">
                  <c:v>2431.6247307774056</c:v>
                </c:pt>
                <c:pt idx="482">
                  <c:v>2432.1942495831445</c:v>
                </c:pt>
                <c:pt idx="483">
                  <c:v>2432.6539942236113</c:v>
                </c:pt>
                <c:pt idx="484">
                  <c:v>2433.0039231781784</c:v>
                </c:pt>
                <c:pt idx="485">
                  <c:v>2433.2440048439339</c:v>
                </c:pt>
                <c:pt idx="486">
                  <c:v>2433.3742175385323</c:v>
                </c:pt>
                <c:pt idx="487">
                  <c:v>2433.3945495021576</c:v>
                </c:pt>
                <c:pt idx="488">
                  <c:v>2433.3049988985817</c:v>
                </c:pt>
                <c:pt idx="489">
                  <c:v>2433.1055738153318</c:v>
                </c:pt>
                <c:pt idx="490">
                  <c:v>2432.7962922629595</c:v>
                </c:pt>
                <c:pt idx="491">
                  <c:v>2432.3771821734149</c:v>
                </c:pt>
                <c:pt idx="492">
                  <c:v>2431.8482813975224</c:v>
                </c:pt>
                <c:pt idx="493">
                  <c:v>2431.209637701565</c:v>
                </c:pt>
                <c:pt idx="494">
                  <c:v>2430.4613087629668</c:v>
                </c:pt>
              </c:numCache>
            </c:numRef>
          </c:val>
          <c:smooth val="0"/>
        </c:ser>
        <c:ser>
          <c:idx val="12"/>
          <c:order val="12"/>
          <c:tx>
            <c:strRef>
              <c:f>Calculations!$P$10</c:f>
              <c:strCache>
                <c:ptCount val="1"/>
                <c:pt idx="0">
                  <c:v>N13</c:v>
                </c:pt>
              </c:strCache>
            </c:strRef>
          </c:tx>
          <c:spPr>
            <a:ln w="12700">
              <a:solidFill>
                <a:srgbClr val="99CCFF"/>
              </a:solidFill>
              <a:prstDash val="solid"/>
            </a:ln>
          </c:spPr>
          <c:marker>
            <c:symbol val="none"/>
          </c:marker>
          <c:val>
            <c:numRef>
              <c:f>Calculations!$P$11:$P$505</c:f>
              <c:numCache>
                <c:formatCode>General</c:formatCode>
                <c:ptCount val="495"/>
                <c:pt idx="0">
                  <c:v>909.52718021090482</c:v>
                </c:pt>
                <c:pt idx="1">
                  <c:v>850.62617251449501</c:v>
                </c:pt>
                <c:pt idx="2">
                  <c:v>787.82493463180663</c:v>
                </c:pt>
                <c:pt idx="3">
                  <c:v>722.02191032363748</c:v>
                </c:pt>
                <c:pt idx="4">
                  <c:v>654.1584873495998</c:v>
                </c:pt>
                <c:pt idx="5">
                  <c:v>585.20552983614994</c:v>
                </c:pt>
                <c:pt idx="6">
                  <c:v>516.14948895137229</c:v>
                </c:pt>
                <c:pt idx="7">
                  <c:v>447.97829058924606</c:v>
                </c:pt>
                <c:pt idx="8">
                  <c:v>381.66720195627101</c:v>
                </c:pt>
                <c:pt idx="9">
                  <c:v>318.16487925513536</c:v>
                </c:pt>
                <c:pt idx="10">
                  <c:v>258.37979606933101</c:v>
                </c:pt>
                <c:pt idx="11">
                  <c:v>203.16724660623316</c:v>
                </c:pt>
                <c:pt idx="12">
                  <c:v>153.31710973217002</c:v>
                </c:pt>
                <c:pt idx="13">
                  <c:v>109.54254884900132</c:v>
                </c:pt>
                <c:pt idx="14">
                  <c:v>72.469809273429405</c:v>
                </c:pt>
                <c:pt idx="15">
                  <c:v>42.629259079241592</c:v>
                </c:pt>
                <c:pt idx="16">
                  <c:v>20.447801573516472</c:v>
                </c:pt>
                <c:pt idx="17">
                  <c:v>6.2427679550218045</c:v>
                </c:pt>
                <c:pt idx="18">
                  <c:v>0.21737752733690741</c:v>
                </c:pt>
                <c:pt idx="19">
                  <c:v>2.4578304135588951</c:v>
                </c:pt>
                <c:pt idx="20">
                  <c:v>12.932074364641949</c:v>
                </c:pt>
                <c:pt idx="21">
                  <c:v>31.490263303594816</c:v>
                </c:pt>
                <c:pt idx="22">
                  <c:v>57.866901045532813</c:v>
                </c:pt>
                <c:pt idx="23">
                  <c:v>91.684639525209889</c:v>
                </c:pt>
                <c:pt idx="24">
                  <c:v>132.45967719403149</c:v>
                </c:pt>
                <c:pt idx="25">
                  <c:v>179.60868035627851</c:v>
                </c:pt>
                <c:pt idx="26">
                  <c:v>232.45712842689352</c:v>
                </c:pt>
                <c:pt idx="27">
                  <c:v>290.2489637223394</c:v>
                </c:pt>
                <c:pt idx="28">
                  <c:v>352.1574077331997</c:v>
                </c:pt>
                <c:pt idx="29">
                  <c:v>417.29678913932878</c:v>
                </c:pt>
                <c:pt idx="30">
                  <c:v>484.73521435423754</c:v>
                </c:pt>
                <c:pt idx="31">
                  <c:v>553.50789933202009</c:v>
                </c:pt>
                <c:pt idx="32">
                  <c:v>622.63097191004454</c:v>
                </c:pt>
                <c:pt idx="33">
                  <c:v>691.11554722905419</c:v>
                </c:pt>
                <c:pt idx="34">
                  <c:v>757.98187486563711</c:v>
                </c:pt>
                <c:pt idx="35">
                  <c:v>822.27335528612389</c:v>
                </c:pt>
                <c:pt idx="36">
                  <c:v>883.07022510043475</c:v>
                </c:pt>
                <c:pt idx="37">
                  <c:v>939.50271533263412</c:v>
                </c:pt>
                <c:pt idx="38">
                  <c:v>990.76349446403333</c:v>
                </c:pt>
                <c:pt idx="39">
                  <c:v>1036.1192182368284</c:v>
                </c:pt>
                <c:pt idx="40">
                  <c:v>1074.921020985088</c:v>
                </c:pt>
                <c:pt idx="41">
                  <c:v>1106.6137984025559</c:v>
                </c:pt>
                <c:pt idx="42">
                  <c:v>1130.7441489466344</c:v>
                </c:pt>
                <c:pt idx="43">
                  <c:v>1146.9668602676456</c:v>
                </c:pt>
                <c:pt idx="44">
                  <c:v>1155.0498478675609</c:v>
                </c:pt>
                <c:pt idx="45">
                  <c:v>1154.8774753350194</c:v>
                </c:pt>
                <c:pt idx="46">
                  <c:v>1146.4522086568654</c:v>
                </c:pt>
                <c:pt idx="47">
                  <c:v>1129.8945809393758</c:v>
                </c:pt>
                <c:pt idx="48">
                  <c:v>1105.4414680438861</c:v>
                </c:pt>
                <c:pt idx="49">
                  <c:v>1073.4426998058211</c:v>
                </c:pt>
                <c:pt idx="50">
                  <c:v>1034.3560553175364</c:v>
                </c:pt>
                <c:pt idx="51">
                  <c:v>988.7407138731819</c:v>
                </c:pt>
                <c:pt idx="52">
                  <c:v>937.24925526734455</c:v>
                </c:pt>
                <c:pt idx="53">
                  <c:v>880.61832389237384</c:v>
                </c:pt>
                <c:pt idx="54">
                  <c:v>819.65809019517769</c:v>
                </c:pt>
                <c:pt idx="55">
                  <c:v>755.2406602594674</c:v>
                </c:pt>
                <c:pt idx="56">
                  <c:v>688.2875993276424</c:v>
                </c:pt>
                <c:pt idx="57">
                  <c:v>619.7567477526743</c:v>
                </c:pt>
                <c:pt idx="58">
                  <c:v>550.62851799290365</c:v>
                </c:pt>
                <c:pt idx="59">
                  <c:v>481.8918686869938</c:v>
                </c:pt>
                <c:pt idx="60">
                  <c:v>414.53015646594451</c:v>
                </c:pt>
                <c:pt idx="61">
                  <c:v>349.50706790826916</c:v>
                </c:pt>
                <c:pt idx="62">
                  <c:v>287.75283289783823</c:v>
                </c:pt>
                <c:pt idx="63">
                  <c:v>230.15091661811681</c:v>
                </c:pt>
                <c:pt idx="64">
                  <c:v>177.52538056910458</c:v>
                </c:pt>
                <c:pt idx="65">
                  <c:v>130.62909342212083</c:v>
                </c:pt>
                <c:pt idx="66">
                  <c:v>90.132960369677733</c:v>
                </c:pt>
                <c:pt idx="67">
                  <c:v>56.616325056966048</c:v>
                </c:pt>
                <c:pt idx="68">
                  <c:v>30.558681406316168</c:v>
                </c:pt>
                <c:pt idx="69">
                  <c:v>12.332813906511547</c:v>
                </c:pt>
                <c:pt idx="70">
                  <c:v>2.1994645029710682</c:v>
                </c:pt>
                <c:pt idx="71">
                  <c:v>0.30360238507034865</c:v>
                </c:pt>
                <c:pt idx="72">
                  <c:v>6.6723500355591341</c:v>
                </c:pt>
                <c:pt idx="73">
                  <c:v>21.214595212329414</c:v>
                </c:pt>
                <c:pt idx="74">
                  <c:v>43.722294413572058</c:v>
                </c:pt>
                <c:pt idx="75">
                  <c:v>73.873449178761746</c:v>
                </c:pt>
                <c:pt idx="76">
                  <c:v>111.23671264607191</c:v>
                </c:pt>
                <c:pt idx="77">
                  <c:v>155.2775604641198</c:v>
                </c:pt>
                <c:pt idx="78">
                  <c:v>205.365937776083</c:v>
                </c:pt>
                <c:pt idx="79">
                  <c:v>260.78527287730384</c:v>
                </c:pt>
                <c:pt idx="80">
                  <c:v>320.74272859565002</c:v>
                </c:pt>
                <c:pt idx="81">
                  <c:v>384.38054473690084</c:v>
                </c:pt>
                <c:pt idx="82">
                  <c:v>450.78830932845415</c:v>
                </c:pt>
                <c:pt idx="83">
                  <c:v>519.01598310711142</c:v>
                </c:pt>
                <c:pt idx="84">
                  <c:v>588.08749092074891</c:v>
                </c:pt>
                <c:pt idx="85">
                  <c:v>657.01468560322223</c:v>
                </c:pt>
                <c:pt idx="86">
                  <c:v>724.8114845533006</c:v>
                </c:pt>
                <c:pt idx="87">
                  <c:v>790.50797677763308</c:v>
                </c:pt>
                <c:pt idx="88">
                  <c:v>853.16429858029028</c:v>
                </c:pt>
                <c:pt idx="89">
                  <c:v>911.88407939126455</c:v>
                </c:pt>
                <c:pt idx="90">
                  <c:v>965.82726537588997</c:v>
                </c:pt>
                <c:pt idx="91">
                  <c:v>1014.2221373687621</c:v>
                </c:pt>
                <c:pt idx="92">
                  <c:v>1056.376351201794</c:v>
                </c:pt>
                <c:pt idx="93">
                  <c:v>1091.6868424818858</c:v>
                </c:pt>
                <c:pt idx="94">
                  <c:v>1119.648454118975</c:v>
                </c:pt>
                <c:pt idx="95">
                  <c:v>1139.8611631777774</c:v>
                </c:pt>
                <c:pt idx="96">
                  <c:v>1152.0358036648372</c:v>
                </c:pt>
                <c:pt idx="97">
                  <c:v>1155.9982033798221</c:v>
                </c:pt>
                <c:pt idx="98">
                  <c:v>1151.6916756486844</c:v>
                </c:pt>
                <c:pt idx="99">
                  <c:v>1139.1778302915668</c:v>
                </c:pt>
                <c:pt idx="100">
                  <c:v>1118.6356922236419</c:v>
                </c:pt>
                <c:pt idx="101">
                  <c:v>1090.359140298302</c:v>
                </c:pt>
                <c:pt idx="102">
                  <c:v>1054.7527030329895</c:v>
                </c:pt>
                <c:pt idx="103">
                  <c:v>1012.3257713646299</c:v>
                </c:pt>
                <c:pt idx="104">
                  <c:v>963.68531122785271</c:v>
                </c:pt>
                <c:pt idx="105">
                  <c:v>909.5271802109055</c:v>
                </c:pt>
                <c:pt idx="106">
                  <c:v>850.62617251449683</c:v>
                </c:pt>
                <c:pt idx="107">
                  <c:v>787.82493463180606</c:v>
                </c:pt>
                <c:pt idx="108">
                  <c:v>722.02191032363817</c:v>
                </c:pt>
                <c:pt idx="109">
                  <c:v>654.1584873495998</c:v>
                </c:pt>
                <c:pt idx="110">
                  <c:v>585.20552983614948</c:v>
                </c:pt>
                <c:pt idx="111">
                  <c:v>516.14948895137309</c:v>
                </c:pt>
                <c:pt idx="112">
                  <c:v>447.97829058924634</c:v>
                </c:pt>
                <c:pt idx="113">
                  <c:v>381.66720195627028</c:v>
                </c:pt>
                <c:pt idx="114">
                  <c:v>318.1648792551361</c:v>
                </c:pt>
                <c:pt idx="115">
                  <c:v>258.37979606933123</c:v>
                </c:pt>
                <c:pt idx="116">
                  <c:v>203.1672466062326</c:v>
                </c:pt>
                <c:pt idx="117">
                  <c:v>153.31710973217054</c:v>
                </c:pt>
                <c:pt idx="118">
                  <c:v>109.54254884900149</c:v>
                </c:pt>
                <c:pt idx="119">
                  <c:v>72.469809273429064</c:v>
                </c:pt>
                <c:pt idx="120">
                  <c:v>42.629259079241933</c:v>
                </c:pt>
                <c:pt idx="121">
                  <c:v>20.447801573516585</c:v>
                </c:pt>
                <c:pt idx="122">
                  <c:v>6.2427679550220319</c:v>
                </c:pt>
                <c:pt idx="123">
                  <c:v>0.21737752733690741</c:v>
                </c:pt>
                <c:pt idx="124">
                  <c:v>2.4578304135588951</c:v>
                </c:pt>
                <c:pt idx="125">
                  <c:v>12.932074364641608</c:v>
                </c:pt>
                <c:pt idx="126">
                  <c:v>31.490263303593906</c:v>
                </c:pt>
                <c:pt idx="127">
                  <c:v>57.866901045532586</c:v>
                </c:pt>
                <c:pt idx="128">
                  <c:v>91.684639525209207</c:v>
                </c:pt>
                <c:pt idx="129">
                  <c:v>132.45967719403097</c:v>
                </c:pt>
                <c:pt idx="130">
                  <c:v>179.60868035627828</c:v>
                </c:pt>
                <c:pt idx="131">
                  <c:v>232.45712842689409</c:v>
                </c:pt>
                <c:pt idx="132">
                  <c:v>290.24896372234093</c:v>
                </c:pt>
                <c:pt idx="133">
                  <c:v>352.15740773319942</c:v>
                </c:pt>
                <c:pt idx="134">
                  <c:v>417.29678913932753</c:v>
                </c:pt>
                <c:pt idx="135">
                  <c:v>484.73521435423675</c:v>
                </c:pt>
                <c:pt idx="136">
                  <c:v>553.50789933201986</c:v>
                </c:pt>
                <c:pt idx="137">
                  <c:v>622.63097191004329</c:v>
                </c:pt>
                <c:pt idx="138">
                  <c:v>691.11554722905282</c:v>
                </c:pt>
                <c:pt idx="139">
                  <c:v>757.98187486563484</c:v>
                </c:pt>
                <c:pt idx="140">
                  <c:v>822.27335528612275</c:v>
                </c:pt>
                <c:pt idx="141">
                  <c:v>883.07022510043407</c:v>
                </c:pt>
                <c:pt idx="142">
                  <c:v>939.50271533263231</c:v>
                </c:pt>
                <c:pt idx="143">
                  <c:v>990.76349446403196</c:v>
                </c:pt>
                <c:pt idx="144">
                  <c:v>1036.1192182368279</c:v>
                </c:pt>
                <c:pt idx="145">
                  <c:v>1074.9210209850878</c:v>
                </c:pt>
                <c:pt idx="146">
                  <c:v>1106.6137984025552</c:v>
                </c:pt>
                <c:pt idx="147">
                  <c:v>1130.7441489466341</c:v>
                </c:pt>
                <c:pt idx="148">
                  <c:v>1146.9668602676456</c:v>
                </c:pt>
                <c:pt idx="149">
                  <c:v>1155.0498478675609</c:v>
                </c:pt>
                <c:pt idx="150">
                  <c:v>1154.8774753350194</c:v>
                </c:pt>
                <c:pt idx="151">
                  <c:v>1146.4522086568659</c:v>
                </c:pt>
                <c:pt idx="152">
                  <c:v>1129.8945809393756</c:v>
                </c:pt>
                <c:pt idx="153">
                  <c:v>1105.4414680438863</c:v>
                </c:pt>
                <c:pt idx="154">
                  <c:v>1073.4426998058211</c:v>
                </c:pt>
                <c:pt idx="155">
                  <c:v>1034.3560553175371</c:v>
                </c:pt>
                <c:pt idx="156">
                  <c:v>988.74071387318213</c:v>
                </c:pt>
                <c:pt idx="157">
                  <c:v>937.24925526734637</c:v>
                </c:pt>
                <c:pt idx="158">
                  <c:v>880.61832389237406</c:v>
                </c:pt>
                <c:pt idx="159">
                  <c:v>819.65809019517792</c:v>
                </c:pt>
                <c:pt idx="160">
                  <c:v>755.24066025946763</c:v>
                </c:pt>
                <c:pt idx="161">
                  <c:v>688.28759932764262</c:v>
                </c:pt>
                <c:pt idx="162">
                  <c:v>619.75674775267453</c:v>
                </c:pt>
                <c:pt idx="163">
                  <c:v>550.62851799290604</c:v>
                </c:pt>
                <c:pt idx="164">
                  <c:v>481.89186868699511</c:v>
                </c:pt>
                <c:pt idx="165">
                  <c:v>414.5301564659448</c:v>
                </c:pt>
                <c:pt idx="166">
                  <c:v>349.50706790827132</c:v>
                </c:pt>
                <c:pt idx="167">
                  <c:v>287.75283289783931</c:v>
                </c:pt>
                <c:pt idx="168">
                  <c:v>230.15091661811698</c:v>
                </c:pt>
                <c:pt idx="169">
                  <c:v>177.52538056910475</c:v>
                </c:pt>
                <c:pt idx="170">
                  <c:v>130.62909342212038</c:v>
                </c:pt>
                <c:pt idx="171">
                  <c:v>90.132960369679495</c:v>
                </c:pt>
                <c:pt idx="172">
                  <c:v>56.616325056967071</c:v>
                </c:pt>
                <c:pt idx="173">
                  <c:v>30.558681406316964</c:v>
                </c:pt>
                <c:pt idx="174">
                  <c:v>12.332813906511547</c:v>
                </c:pt>
                <c:pt idx="175">
                  <c:v>2.1994645029712956</c:v>
                </c:pt>
                <c:pt idx="176">
                  <c:v>0.30360238507034865</c:v>
                </c:pt>
                <c:pt idx="177">
                  <c:v>6.6723500355590204</c:v>
                </c:pt>
                <c:pt idx="178">
                  <c:v>21.2145952123293</c:v>
                </c:pt>
                <c:pt idx="179">
                  <c:v>43.722294413570467</c:v>
                </c:pt>
                <c:pt idx="180">
                  <c:v>73.873449178761518</c:v>
                </c:pt>
                <c:pt idx="181">
                  <c:v>111.23671264607168</c:v>
                </c:pt>
                <c:pt idx="182">
                  <c:v>155.27756046411821</c:v>
                </c:pt>
                <c:pt idx="183">
                  <c:v>205.36593777608118</c:v>
                </c:pt>
                <c:pt idx="184">
                  <c:v>260.78527287730361</c:v>
                </c:pt>
                <c:pt idx="185">
                  <c:v>320.74272859564974</c:v>
                </c:pt>
                <c:pt idx="186">
                  <c:v>384.38054473690056</c:v>
                </c:pt>
                <c:pt idx="187">
                  <c:v>450.78830932845187</c:v>
                </c:pt>
                <c:pt idx="188">
                  <c:v>519.01598310711108</c:v>
                </c:pt>
                <c:pt idx="189">
                  <c:v>588.08749092074868</c:v>
                </c:pt>
                <c:pt idx="190">
                  <c:v>657.01468560321985</c:v>
                </c:pt>
                <c:pt idx="191">
                  <c:v>724.81148455330231</c:v>
                </c:pt>
                <c:pt idx="192">
                  <c:v>790.50797677763273</c:v>
                </c:pt>
                <c:pt idx="193">
                  <c:v>853.16429858029005</c:v>
                </c:pt>
                <c:pt idx="194">
                  <c:v>911.88407939126262</c:v>
                </c:pt>
                <c:pt idx="195">
                  <c:v>965.82726537588985</c:v>
                </c:pt>
                <c:pt idx="196">
                  <c:v>1014.2221373687605</c:v>
                </c:pt>
                <c:pt idx="197">
                  <c:v>1056.3763512017927</c:v>
                </c:pt>
                <c:pt idx="198">
                  <c:v>1091.6868424818858</c:v>
                </c:pt>
                <c:pt idx="199">
                  <c:v>1119.6484541189748</c:v>
                </c:pt>
                <c:pt idx="200">
                  <c:v>1139.8611631777771</c:v>
                </c:pt>
                <c:pt idx="201">
                  <c:v>1152.0358036648372</c:v>
                </c:pt>
                <c:pt idx="202">
                  <c:v>1155.9982033798221</c:v>
                </c:pt>
                <c:pt idx="203">
                  <c:v>1151.6916756486844</c:v>
                </c:pt>
                <c:pt idx="204">
                  <c:v>1139.1778302915673</c:v>
                </c:pt>
                <c:pt idx="205">
                  <c:v>1118.6356922236428</c:v>
                </c:pt>
                <c:pt idx="206">
                  <c:v>1090.3591402983029</c:v>
                </c:pt>
                <c:pt idx="207">
                  <c:v>1054.7527030329898</c:v>
                </c:pt>
                <c:pt idx="208">
                  <c:v>1012.3257713646315</c:v>
                </c:pt>
                <c:pt idx="209">
                  <c:v>963.68531122785134</c:v>
                </c:pt>
                <c:pt idx="210">
                  <c:v>909.52718021090573</c:v>
                </c:pt>
                <c:pt idx="211">
                  <c:v>850.62617251449706</c:v>
                </c:pt>
                <c:pt idx="212">
                  <c:v>787.82493463181027</c:v>
                </c:pt>
                <c:pt idx="213">
                  <c:v>722.02191032363851</c:v>
                </c:pt>
                <c:pt idx="214">
                  <c:v>654.15848734960014</c:v>
                </c:pt>
                <c:pt idx="215">
                  <c:v>585.20552983615187</c:v>
                </c:pt>
                <c:pt idx="216">
                  <c:v>516.14948895137547</c:v>
                </c:pt>
                <c:pt idx="217">
                  <c:v>447.97829058924663</c:v>
                </c:pt>
                <c:pt idx="218">
                  <c:v>381.66720195627249</c:v>
                </c:pt>
                <c:pt idx="219">
                  <c:v>318.16487925513815</c:v>
                </c:pt>
                <c:pt idx="220">
                  <c:v>258.37979606933146</c:v>
                </c:pt>
                <c:pt idx="221">
                  <c:v>203.16724660623436</c:v>
                </c:pt>
                <c:pt idx="222">
                  <c:v>153.31710973217071</c:v>
                </c:pt>
                <c:pt idx="223">
                  <c:v>109.54254884900286</c:v>
                </c:pt>
                <c:pt idx="224">
                  <c:v>72.469809273429178</c:v>
                </c:pt>
                <c:pt idx="225">
                  <c:v>42.629259079241933</c:v>
                </c:pt>
                <c:pt idx="226">
                  <c:v>20.447801573516585</c:v>
                </c:pt>
                <c:pt idx="227">
                  <c:v>6.2427679550220319</c:v>
                </c:pt>
                <c:pt idx="228">
                  <c:v>0.21737752733702109</c:v>
                </c:pt>
                <c:pt idx="229">
                  <c:v>2.4578304135586677</c:v>
                </c:pt>
                <c:pt idx="230">
                  <c:v>12.932074364641494</c:v>
                </c:pt>
                <c:pt idx="231">
                  <c:v>31.490263303594475</c:v>
                </c:pt>
                <c:pt idx="232">
                  <c:v>57.866901045532472</c:v>
                </c:pt>
                <c:pt idx="233">
                  <c:v>91.684639525208979</c:v>
                </c:pt>
                <c:pt idx="234">
                  <c:v>132.45967719403086</c:v>
                </c:pt>
                <c:pt idx="235">
                  <c:v>179.60868035627664</c:v>
                </c:pt>
                <c:pt idx="236">
                  <c:v>232.45712842689227</c:v>
                </c:pt>
                <c:pt idx="237">
                  <c:v>290.24896372233712</c:v>
                </c:pt>
                <c:pt idx="238">
                  <c:v>352.15740773319919</c:v>
                </c:pt>
                <c:pt idx="239">
                  <c:v>417.29678913932719</c:v>
                </c:pt>
                <c:pt idx="240">
                  <c:v>484.73521435423646</c:v>
                </c:pt>
                <c:pt idx="241">
                  <c:v>553.50789933201747</c:v>
                </c:pt>
                <c:pt idx="242">
                  <c:v>622.63097191004294</c:v>
                </c:pt>
                <c:pt idx="243">
                  <c:v>691.11554722905055</c:v>
                </c:pt>
                <c:pt idx="244">
                  <c:v>757.98187486563461</c:v>
                </c:pt>
                <c:pt idx="245">
                  <c:v>822.27335528612241</c:v>
                </c:pt>
                <c:pt idx="246">
                  <c:v>883.07022510043555</c:v>
                </c:pt>
                <c:pt idx="247">
                  <c:v>939.50271533263367</c:v>
                </c:pt>
                <c:pt idx="248">
                  <c:v>990.76349446403185</c:v>
                </c:pt>
                <c:pt idx="249">
                  <c:v>1036.1192182368291</c:v>
                </c:pt>
                <c:pt idx="250">
                  <c:v>1074.9210209850876</c:v>
                </c:pt>
                <c:pt idx="251">
                  <c:v>1106.6137984025549</c:v>
                </c:pt>
                <c:pt idx="252">
                  <c:v>1130.7441489466337</c:v>
                </c:pt>
                <c:pt idx="253">
                  <c:v>1146.9668602676456</c:v>
                </c:pt>
                <c:pt idx="254">
                  <c:v>1155.0498478675609</c:v>
                </c:pt>
                <c:pt idx="255">
                  <c:v>1154.8774753350194</c:v>
                </c:pt>
                <c:pt idx="256">
                  <c:v>1146.4522086568654</c:v>
                </c:pt>
                <c:pt idx="257">
                  <c:v>1129.8945809393751</c:v>
                </c:pt>
                <c:pt idx="258">
                  <c:v>1105.4414680438854</c:v>
                </c:pt>
                <c:pt idx="259">
                  <c:v>1073.4426998058234</c:v>
                </c:pt>
                <c:pt idx="260">
                  <c:v>1034.3560553175373</c:v>
                </c:pt>
                <c:pt idx="261">
                  <c:v>988.74071387318384</c:v>
                </c:pt>
                <c:pt idx="262">
                  <c:v>937.24925526734501</c:v>
                </c:pt>
                <c:pt idx="263">
                  <c:v>880.61832389237429</c:v>
                </c:pt>
                <c:pt idx="264">
                  <c:v>819.65809019517633</c:v>
                </c:pt>
                <c:pt idx="265">
                  <c:v>755.24066025946797</c:v>
                </c:pt>
                <c:pt idx="266">
                  <c:v>688.28759932764501</c:v>
                </c:pt>
                <c:pt idx="267">
                  <c:v>619.75674775267271</c:v>
                </c:pt>
                <c:pt idx="268">
                  <c:v>550.62851799290422</c:v>
                </c:pt>
                <c:pt idx="269">
                  <c:v>481.89186868699539</c:v>
                </c:pt>
                <c:pt idx="270">
                  <c:v>414.53015646594309</c:v>
                </c:pt>
                <c:pt idx="271">
                  <c:v>349.50706790826587</c:v>
                </c:pt>
                <c:pt idx="272">
                  <c:v>287.75283289783602</c:v>
                </c:pt>
                <c:pt idx="273">
                  <c:v>230.15091661811562</c:v>
                </c:pt>
                <c:pt idx="274">
                  <c:v>177.52538056910498</c:v>
                </c:pt>
                <c:pt idx="275">
                  <c:v>130.6290934221193</c:v>
                </c:pt>
                <c:pt idx="276">
                  <c:v>90.132960369677448</c:v>
                </c:pt>
                <c:pt idx="277">
                  <c:v>56.616325056966275</c:v>
                </c:pt>
                <c:pt idx="278">
                  <c:v>30.558681406317078</c:v>
                </c:pt>
                <c:pt idx="279">
                  <c:v>12.332813906511205</c:v>
                </c:pt>
                <c:pt idx="280">
                  <c:v>2.1994645029711819</c:v>
                </c:pt>
                <c:pt idx="281">
                  <c:v>0.30360238507034865</c:v>
                </c:pt>
                <c:pt idx="282">
                  <c:v>6.6723500355593615</c:v>
                </c:pt>
                <c:pt idx="283">
                  <c:v>21.214595212329186</c:v>
                </c:pt>
                <c:pt idx="284">
                  <c:v>43.722294413571035</c:v>
                </c:pt>
                <c:pt idx="285">
                  <c:v>73.873449178760438</c:v>
                </c:pt>
                <c:pt idx="286">
                  <c:v>111.23671264607157</c:v>
                </c:pt>
                <c:pt idx="287">
                  <c:v>155.27756046412082</c:v>
                </c:pt>
                <c:pt idx="288">
                  <c:v>205.36593777608414</c:v>
                </c:pt>
                <c:pt idx="289">
                  <c:v>260.7852728773068</c:v>
                </c:pt>
                <c:pt idx="290">
                  <c:v>320.74272859565133</c:v>
                </c:pt>
                <c:pt idx="291">
                  <c:v>384.38054473690227</c:v>
                </c:pt>
                <c:pt idx="292">
                  <c:v>450.78830932845358</c:v>
                </c:pt>
                <c:pt idx="293">
                  <c:v>519.01598310711495</c:v>
                </c:pt>
                <c:pt idx="294">
                  <c:v>588.0874909207505</c:v>
                </c:pt>
                <c:pt idx="295">
                  <c:v>657.01468560322166</c:v>
                </c:pt>
                <c:pt idx="296">
                  <c:v>724.81148455330401</c:v>
                </c:pt>
                <c:pt idx="297">
                  <c:v>790.50797677763444</c:v>
                </c:pt>
                <c:pt idx="298">
                  <c:v>853.16429858028982</c:v>
                </c:pt>
                <c:pt idx="299">
                  <c:v>911.88407939126239</c:v>
                </c:pt>
                <c:pt idx="300">
                  <c:v>965.82726537589122</c:v>
                </c:pt>
                <c:pt idx="301">
                  <c:v>1014.2221373687617</c:v>
                </c:pt>
                <c:pt idx="302">
                  <c:v>1056.3763512017927</c:v>
                </c:pt>
                <c:pt idx="303">
                  <c:v>1091.6868424818867</c:v>
                </c:pt>
                <c:pt idx="304">
                  <c:v>1119.6484541189761</c:v>
                </c:pt>
                <c:pt idx="305">
                  <c:v>1139.8611631777781</c:v>
                </c:pt>
                <c:pt idx="306">
                  <c:v>1152.0358036648372</c:v>
                </c:pt>
                <c:pt idx="307">
                  <c:v>1155.9982033798221</c:v>
                </c:pt>
                <c:pt idx="308">
                  <c:v>1151.6916756486839</c:v>
                </c:pt>
                <c:pt idx="309">
                  <c:v>1139.1778302915664</c:v>
                </c:pt>
                <c:pt idx="310">
                  <c:v>1118.6356922236421</c:v>
                </c:pt>
                <c:pt idx="311">
                  <c:v>1090.3591402983029</c:v>
                </c:pt>
                <c:pt idx="312">
                  <c:v>1054.7527030329888</c:v>
                </c:pt>
                <c:pt idx="313">
                  <c:v>1012.3257713646303</c:v>
                </c:pt>
                <c:pt idx="314">
                  <c:v>963.68531122785305</c:v>
                </c:pt>
                <c:pt idx="315">
                  <c:v>909.52718021090425</c:v>
                </c:pt>
                <c:pt idx="316">
                  <c:v>850.62617251449547</c:v>
                </c:pt>
                <c:pt idx="317">
                  <c:v>787.82493463180856</c:v>
                </c:pt>
                <c:pt idx="318">
                  <c:v>722.0219103236368</c:v>
                </c:pt>
                <c:pt idx="319">
                  <c:v>654.15848734960036</c:v>
                </c:pt>
                <c:pt idx="320">
                  <c:v>585.205529836148</c:v>
                </c:pt>
                <c:pt idx="321">
                  <c:v>516.14948895137161</c:v>
                </c:pt>
                <c:pt idx="322">
                  <c:v>447.97829058924287</c:v>
                </c:pt>
                <c:pt idx="323">
                  <c:v>381.66720195626891</c:v>
                </c:pt>
                <c:pt idx="324">
                  <c:v>318.16487925513474</c:v>
                </c:pt>
                <c:pt idx="325">
                  <c:v>258.37979606933169</c:v>
                </c:pt>
                <c:pt idx="326">
                  <c:v>203.16724660623458</c:v>
                </c:pt>
                <c:pt idx="327">
                  <c:v>153.31710973217236</c:v>
                </c:pt>
                <c:pt idx="328">
                  <c:v>109.54254884900183</c:v>
                </c:pt>
                <c:pt idx="329">
                  <c:v>72.469809273428325</c:v>
                </c:pt>
                <c:pt idx="330">
                  <c:v>42.629259079241365</c:v>
                </c:pt>
                <c:pt idx="331">
                  <c:v>20.447801573516699</c:v>
                </c:pt>
                <c:pt idx="332">
                  <c:v>6.2427679550220319</c:v>
                </c:pt>
                <c:pt idx="333">
                  <c:v>0.21737752733690741</c:v>
                </c:pt>
                <c:pt idx="334">
                  <c:v>2.4578304135587814</c:v>
                </c:pt>
                <c:pt idx="335">
                  <c:v>12.932074364641494</c:v>
                </c:pt>
                <c:pt idx="336">
                  <c:v>31.490263303595043</c:v>
                </c:pt>
                <c:pt idx="337">
                  <c:v>57.866901045534178</c:v>
                </c:pt>
                <c:pt idx="338">
                  <c:v>91.684639525211139</c:v>
                </c:pt>
                <c:pt idx="339">
                  <c:v>132.45967719403194</c:v>
                </c:pt>
                <c:pt idx="340">
                  <c:v>179.60868035628084</c:v>
                </c:pt>
                <c:pt idx="341">
                  <c:v>232.45712842689528</c:v>
                </c:pt>
                <c:pt idx="342">
                  <c:v>290.2489637223369</c:v>
                </c:pt>
                <c:pt idx="343">
                  <c:v>352.1574077331951</c:v>
                </c:pt>
                <c:pt idx="344">
                  <c:v>417.29678913932696</c:v>
                </c:pt>
                <c:pt idx="345">
                  <c:v>484.73521435423822</c:v>
                </c:pt>
                <c:pt idx="346">
                  <c:v>553.50789933201929</c:v>
                </c:pt>
                <c:pt idx="347">
                  <c:v>622.63097191004681</c:v>
                </c:pt>
                <c:pt idx="348">
                  <c:v>691.1155472290543</c:v>
                </c:pt>
                <c:pt idx="349">
                  <c:v>757.98187486563631</c:v>
                </c:pt>
                <c:pt idx="350">
                  <c:v>822.27335528612218</c:v>
                </c:pt>
                <c:pt idx="351">
                  <c:v>883.0702251004318</c:v>
                </c:pt>
                <c:pt idx="352">
                  <c:v>939.50271533263356</c:v>
                </c:pt>
                <c:pt idx="353">
                  <c:v>990.76349446403447</c:v>
                </c:pt>
                <c:pt idx="354">
                  <c:v>1036.1192182368288</c:v>
                </c:pt>
                <c:pt idx="355">
                  <c:v>1074.9210209850896</c:v>
                </c:pt>
                <c:pt idx="356">
                  <c:v>1106.6137984025565</c:v>
                </c:pt>
                <c:pt idx="357">
                  <c:v>1130.7441489466346</c:v>
                </c:pt>
                <c:pt idx="358">
                  <c:v>1146.9668602676447</c:v>
                </c:pt>
                <c:pt idx="359">
                  <c:v>1155.0498478675604</c:v>
                </c:pt>
                <c:pt idx="360">
                  <c:v>1154.8774753350194</c:v>
                </c:pt>
                <c:pt idx="361">
                  <c:v>1146.4522086568657</c:v>
                </c:pt>
                <c:pt idx="362">
                  <c:v>1129.8945809393751</c:v>
                </c:pt>
                <c:pt idx="363">
                  <c:v>1105.4414680438854</c:v>
                </c:pt>
                <c:pt idx="364">
                  <c:v>1073.4426998058213</c:v>
                </c:pt>
                <c:pt idx="365">
                  <c:v>1034.3560553175375</c:v>
                </c:pt>
                <c:pt idx="366">
                  <c:v>988.74071387318395</c:v>
                </c:pt>
                <c:pt idx="367">
                  <c:v>937.24925526734194</c:v>
                </c:pt>
                <c:pt idx="368">
                  <c:v>880.618323892371</c:v>
                </c:pt>
                <c:pt idx="369">
                  <c:v>819.65809019517656</c:v>
                </c:pt>
                <c:pt idx="370">
                  <c:v>755.24066025946433</c:v>
                </c:pt>
                <c:pt idx="371">
                  <c:v>688.28759932764115</c:v>
                </c:pt>
                <c:pt idx="372">
                  <c:v>619.75674775267305</c:v>
                </c:pt>
                <c:pt idx="373">
                  <c:v>550.62851799290456</c:v>
                </c:pt>
                <c:pt idx="374">
                  <c:v>481.89186868699568</c:v>
                </c:pt>
                <c:pt idx="375">
                  <c:v>414.53015646594338</c:v>
                </c:pt>
                <c:pt idx="376">
                  <c:v>349.50706790826996</c:v>
                </c:pt>
                <c:pt idx="377">
                  <c:v>287.75283289783982</c:v>
                </c:pt>
                <c:pt idx="378">
                  <c:v>230.15091661811584</c:v>
                </c:pt>
                <c:pt idx="379">
                  <c:v>177.52538056910515</c:v>
                </c:pt>
                <c:pt idx="380">
                  <c:v>130.62909342212203</c:v>
                </c:pt>
                <c:pt idx="381">
                  <c:v>90.132960369679836</c:v>
                </c:pt>
                <c:pt idx="382">
                  <c:v>56.616325056964683</c:v>
                </c:pt>
                <c:pt idx="383">
                  <c:v>30.558681406315827</c:v>
                </c:pt>
                <c:pt idx="384">
                  <c:v>12.332813906511319</c:v>
                </c:pt>
                <c:pt idx="385">
                  <c:v>2.1994645029711819</c:v>
                </c:pt>
                <c:pt idx="386">
                  <c:v>0.30360238507034865</c:v>
                </c:pt>
                <c:pt idx="387">
                  <c:v>6.6723500355593615</c:v>
                </c:pt>
                <c:pt idx="388">
                  <c:v>21.214595212329186</c:v>
                </c:pt>
                <c:pt idx="389">
                  <c:v>43.722294413572513</c:v>
                </c:pt>
                <c:pt idx="390">
                  <c:v>73.873449178762314</c:v>
                </c:pt>
                <c:pt idx="391">
                  <c:v>111.2367126460714</c:v>
                </c:pt>
                <c:pt idx="392">
                  <c:v>155.27756046411781</c:v>
                </c:pt>
                <c:pt idx="393">
                  <c:v>205.36593777608078</c:v>
                </c:pt>
                <c:pt idx="394">
                  <c:v>260.7852728773031</c:v>
                </c:pt>
                <c:pt idx="395">
                  <c:v>320.74272859564741</c:v>
                </c:pt>
                <c:pt idx="396">
                  <c:v>384.38054473690204</c:v>
                </c:pt>
                <c:pt idx="397">
                  <c:v>450.78830932845733</c:v>
                </c:pt>
                <c:pt idx="398">
                  <c:v>519.01598310711461</c:v>
                </c:pt>
                <c:pt idx="399">
                  <c:v>588.08749092075016</c:v>
                </c:pt>
                <c:pt idx="400">
                  <c:v>657.01468560322132</c:v>
                </c:pt>
                <c:pt idx="401">
                  <c:v>724.81148455329981</c:v>
                </c:pt>
                <c:pt idx="402">
                  <c:v>790.5079767776341</c:v>
                </c:pt>
                <c:pt idx="403">
                  <c:v>853.1642985802896</c:v>
                </c:pt>
                <c:pt idx="404">
                  <c:v>911.88407939126546</c:v>
                </c:pt>
                <c:pt idx="405">
                  <c:v>965.82726537589087</c:v>
                </c:pt>
                <c:pt idx="406">
                  <c:v>1014.2221373687615</c:v>
                </c:pt>
                <c:pt idx="407">
                  <c:v>1056.3763512017924</c:v>
                </c:pt>
                <c:pt idx="408">
                  <c:v>1091.6868424818845</c:v>
                </c:pt>
                <c:pt idx="409">
                  <c:v>1119.6484541189732</c:v>
                </c:pt>
                <c:pt idx="410">
                  <c:v>1139.8611631777771</c:v>
                </c:pt>
                <c:pt idx="411">
                  <c:v>1152.0358036648372</c:v>
                </c:pt>
                <c:pt idx="412">
                  <c:v>1155.9982033798221</c:v>
                </c:pt>
                <c:pt idx="413">
                  <c:v>1151.6916756486839</c:v>
                </c:pt>
                <c:pt idx="414">
                  <c:v>1139.1778302915664</c:v>
                </c:pt>
                <c:pt idx="415">
                  <c:v>1118.6356922236421</c:v>
                </c:pt>
                <c:pt idx="416">
                  <c:v>1090.3591402983031</c:v>
                </c:pt>
                <c:pt idx="417">
                  <c:v>1054.7527030329911</c:v>
                </c:pt>
                <c:pt idx="418">
                  <c:v>1012.3257713646278</c:v>
                </c:pt>
                <c:pt idx="419">
                  <c:v>963.68531122785021</c:v>
                </c:pt>
                <c:pt idx="420">
                  <c:v>909.52718021090436</c:v>
                </c:pt>
                <c:pt idx="421">
                  <c:v>850.62617251449569</c:v>
                </c:pt>
                <c:pt idx="422">
                  <c:v>787.82493463180879</c:v>
                </c:pt>
                <c:pt idx="423">
                  <c:v>722.02191032364101</c:v>
                </c:pt>
                <c:pt idx="424">
                  <c:v>654.15848734960468</c:v>
                </c:pt>
                <c:pt idx="425">
                  <c:v>585.20552983614834</c:v>
                </c:pt>
                <c:pt idx="426">
                  <c:v>516.14948895137195</c:v>
                </c:pt>
                <c:pt idx="427">
                  <c:v>447.97829058924714</c:v>
                </c:pt>
                <c:pt idx="428">
                  <c:v>381.6672019562692</c:v>
                </c:pt>
                <c:pt idx="429">
                  <c:v>318.16487925513502</c:v>
                </c:pt>
                <c:pt idx="430">
                  <c:v>258.37979606933197</c:v>
                </c:pt>
                <c:pt idx="431">
                  <c:v>203.16724660623481</c:v>
                </c:pt>
                <c:pt idx="432">
                  <c:v>153.31710973217253</c:v>
                </c:pt>
                <c:pt idx="433">
                  <c:v>109.54254884899962</c:v>
                </c:pt>
                <c:pt idx="434">
                  <c:v>72.469809273428496</c:v>
                </c:pt>
                <c:pt idx="435">
                  <c:v>42.629259079241479</c:v>
                </c:pt>
                <c:pt idx="436">
                  <c:v>20.447801573516813</c:v>
                </c:pt>
                <c:pt idx="437">
                  <c:v>6.2427679550221455</c:v>
                </c:pt>
                <c:pt idx="438">
                  <c:v>0.21737752733713478</c:v>
                </c:pt>
                <c:pt idx="439">
                  <c:v>2.4578304135584403</c:v>
                </c:pt>
                <c:pt idx="440">
                  <c:v>12.93207436464229</c:v>
                </c:pt>
                <c:pt idx="441">
                  <c:v>31.490263303594929</c:v>
                </c:pt>
                <c:pt idx="442">
                  <c:v>57.866901045532245</c:v>
                </c:pt>
                <c:pt idx="443">
                  <c:v>91.684639525208752</c:v>
                </c:pt>
                <c:pt idx="444">
                  <c:v>132.45967719403171</c:v>
                </c:pt>
                <c:pt idx="445">
                  <c:v>179.60868035627772</c:v>
                </c:pt>
                <c:pt idx="446">
                  <c:v>232.45712842689181</c:v>
                </c:pt>
                <c:pt idx="447">
                  <c:v>290.24896372234372</c:v>
                </c:pt>
                <c:pt idx="448">
                  <c:v>352.15740773320243</c:v>
                </c:pt>
                <c:pt idx="449">
                  <c:v>417.2967891393306</c:v>
                </c:pt>
                <c:pt idx="450">
                  <c:v>484.73521435423788</c:v>
                </c:pt>
                <c:pt idx="451">
                  <c:v>553.50789933201895</c:v>
                </c:pt>
                <c:pt idx="452">
                  <c:v>622.63097191004647</c:v>
                </c:pt>
                <c:pt idx="453">
                  <c:v>691.11554722904998</c:v>
                </c:pt>
                <c:pt idx="454">
                  <c:v>757.98187486563609</c:v>
                </c:pt>
                <c:pt idx="455">
                  <c:v>822.27335528612571</c:v>
                </c:pt>
                <c:pt idx="456">
                  <c:v>883.0702251004351</c:v>
                </c:pt>
                <c:pt idx="457">
                  <c:v>939.50271533263322</c:v>
                </c:pt>
                <c:pt idx="458">
                  <c:v>990.76349446403151</c:v>
                </c:pt>
                <c:pt idx="459">
                  <c:v>1036.1192182368261</c:v>
                </c:pt>
                <c:pt idx="460">
                  <c:v>1074.9210209850874</c:v>
                </c:pt>
                <c:pt idx="461">
                  <c:v>1106.6137984025549</c:v>
                </c:pt>
                <c:pt idx="462">
                  <c:v>1130.7441489466346</c:v>
                </c:pt>
                <c:pt idx="463">
                  <c:v>1146.9668602676461</c:v>
                </c:pt>
                <c:pt idx="464">
                  <c:v>1155.0498478675609</c:v>
                </c:pt>
                <c:pt idx="465">
                  <c:v>1154.8774753350194</c:v>
                </c:pt>
                <c:pt idx="466">
                  <c:v>1146.4522086568657</c:v>
                </c:pt>
                <c:pt idx="467">
                  <c:v>1129.8945809393765</c:v>
                </c:pt>
                <c:pt idx="468">
                  <c:v>1105.4414680438856</c:v>
                </c:pt>
                <c:pt idx="469">
                  <c:v>1073.4426998058216</c:v>
                </c:pt>
                <c:pt idx="470">
                  <c:v>1034.3560553175375</c:v>
                </c:pt>
                <c:pt idx="471">
                  <c:v>988.74071387318133</c:v>
                </c:pt>
                <c:pt idx="472">
                  <c:v>937.24925526734535</c:v>
                </c:pt>
                <c:pt idx="473">
                  <c:v>880.61832389237475</c:v>
                </c:pt>
                <c:pt idx="474">
                  <c:v>819.65809019518065</c:v>
                </c:pt>
                <c:pt idx="475">
                  <c:v>755.24066025947241</c:v>
                </c:pt>
                <c:pt idx="476">
                  <c:v>688.28759932764149</c:v>
                </c:pt>
                <c:pt idx="477">
                  <c:v>619.75674775267328</c:v>
                </c:pt>
                <c:pt idx="478">
                  <c:v>550.62851799290479</c:v>
                </c:pt>
                <c:pt idx="479">
                  <c:v>481.89186868699187</c:v>
                </c:pt>
                <c:pt idx="480">
                  <c:v>414.53015646594366</c:v>
                </c:pt>
                <c:pt idx="481">
                  <c:v>349.50706790827019</c:v>
                </c:pt>
                <c:pt idx="482">
                  <c:v>287.75283289784005</c:v>
                </c:pt>
                <c:pt idx="483">
                  <c:v>230.15091661811601</c:v>
                </c:pt>
                <c:pt idx="484">
                  <c:v>177.52538056910544</c:v>
                </c:pt>
                <c:pt idx="485">
                  <c:v>130.62909342212225</c:v>
                </c:pt>
                <c:pt idx="486">
                  <c:v>90.13296036967995</c:v>
                </c:pt>
                <c:pt idx="487">
                  <c:v>56.616325056966502</c:v>
                </c:pt>
                <c:pt idx="488">
                  <c:v>30.558681406317191</c:v>
                </c:pt>
                <c:pt idx="489">
                  <c:v>12.332813906512229</c:v>
                </c:pt>
                <c:pt idx="490">
                  <c:v>2.1994645029711819</c:v>
                </c:pt>
                <c:pt idx="491">
                  <c:v>0.30360238507034865</c:v>
                </c:pt>
                <c:pt idx="492">
                  <c:v>6.6723500355599299</c:v>
                </c:pt>
                <c:pt idx="493">
                  <c:v>21.214595212329073</c:v>
                </c:pt>
                <c:pt idx="494">
                  <c:v>43.722294413572513</c:v>
                </c:pt>
              </c:numCache>
            </c:numRef>
          </c:val>
          <c:smooth val="0"/>
        </c:ser>
        <c:ser>
          <c:idx val="13"/>
          <c:order val="13"/>
          <c:tx>
            <c:strRef>
              <c:f>Calculations!$Q$10</c:f>
              <c:strCache>
                <c:ptCount val="1"/>
                <c:pt idx="0">
                  <c:v>P14</c:v>
                </c:pt>
              </c:strCache>
            </c:strRef>
          </c:tx>
          <c:spPr>
            <a:ln w="12700">
              <a:solidFill>
                <a:srgbClr val="FF99CC"/>
              </a:solidFill>
              <a:prstDash val="solid"/>
            </a:ln>
          </c:spPr>
          <c:marker>
            <c:symbol val="none"/>
          </c:marker>
          <c:val>
            <c:numRef>
              <c:f>Calculations!$Q$11:$Q$505</c:f>
              <c:numCache>
                <c:formatCode>General</c:formatCode>
                <c:ptCount val="495"/>
                <c:pt idx="0">
                  <c:v>266.69999999999993</c:v>
                </c:pt>
                <c:pt idx="1">
                  <c:v>528.11463741076284</c:v>
                </c:pt>
                <c:pt idx="2">
                  <c:v>163.128950526582</c:v>
                </c:pt>
                <c:pt idx="3">
                  <c:v>46.31964588443708</c:v>
                </c:pt>
                <c:pt idx="4">
                  <c:v>457.58454035192307</c:v>
                </c:pt>
                <c:pt idx="5">
                  <c:v>411.45294331593402</c:v>
                </c:pt>
                <c:pt idx="6">
                  <c:v>18.465135266507559</c:v>
                </c:pt>
                <c:pt idx="7">
                  <c:v>220.29635231261057</c:v>
                </c:pt>
                <c:pt idx="8">
                  <c:v>533.31973613159221</c:v>
                </c:pt>
                <c:pt idx="9">
                  <c:v>207.47036657128865</c:v>
                </c:pt>
                <c:pt idx="10">
                  <c:v>23.54672066247943</c:v>
                </c:pt>
                <c:pt idx="11">
                  <c:v>422.26563271829531</c:v>
                </c:pt>
                <c:pt idx="12">
                  <c:v>448.21902655727899</c:v>
                </c:pt>
                <c:pt idx="13">
                  <c:v>39.217521820637501</c:v>
                </c:pt>
                <c:pt idx="14">
                  <c:v>175.30828702856917</c:v>
                </c:pt>
                <c:pt idx="15">
                  <c:v>530.39137497021557</c:v>
                </c:pt>
                <c:pt idx="16">
                  <c:v>253.61863253010773</c:v>
                </c:pt>
                <c:pt idx="17">
                  <c:v>8.1913912697456794</c:v>
                </c:pt>
                <c:pt idx="18">
                  <c:v>382.20106427529845</c:v>
                </c:pt>
                <c:pt idx="19">
                  <c:v>479.44771882456575</c:v>
                </c:pt>
                <c:pt idx="20">
                  <c:v>66.909453199997927</c:v>
                </c:pt>
                <c:pt idx="21">
                  <c:v>133.10820301629803</c:v>
                </c:pt>
                <c:pt idx="22">
                  <c:v>519.41888605324948</c:v>
                </c:pt>
                <c:pt idx="23">
                  <c:v>300.16595663467581</c:v>
                </c:pt>
                <c:pt idx="24">
                  <c:v>0.72208497799698534</c:v>
                </c:pt>
                <c:pt idx="25">
                  <c:v>338.61303846839508</c:v>
                </c:pt>
                <c:pt idx="26">
                  <c:v>504.18636252607007</c:v>
                </c:pt>
                <c:pt idx="27">
                  <c:v>100.6961636861858</c:v>
                </c:pt>
                <c:pt idx="28">
                  <c:v>94.983449424512571</c:v>
                </c:pt>
                <c:pt idx="29">
                  <c:v>500.73699440784094</c:v>
                </c:pt>
                <c:pt idx="30">
                  <c:v>345.69237351138236</c:v>
                </c:pt>
                <c:pt idx="31">
                  <c:v>1.3666592742803232</c:v>
                </c:pt>
                <c:pt idx="32">
                  <c:v>292.83124478115343</c:v>
                </c:pt>
                <c:pt idx="33">
                  <c:v>521.68028447440417</c:v>
                </c:pt>
                <c:pt idx="34">
                  <c:v>139.54696118460868</c:v>
                </c:pt>
                <c:pt idx="35">
                  <c:v>62.097054010859637</c:v>
                </c:pt>
                <c:pt idx="36">
                  <c:v>474.91560689244625</c:v>
                </c:pt>
                <c:pt idx="37">
                  <c:v>388.80906142249239</c:v>
                </c:pt>
                <c:pt idx="38">
                  <c:v>10.105450876138036</c:v>
                </c:pt>
                <c:pt idx="39">
                  <c:v>246.25229543626119</c:v>
                </c:pt>
                <c:pt idx="40">
                  <c:v>531.39581782849518</c:v>
                </c:pt>
                <c:pt idx="41">
                  <c:v>182.27666935600757</c:v>
                </c:pt>
                <c:pt idx="42">
                  <c:v>35.452243999428845</c:v>
                </c:pt>
                <c:pt idx="43">
                  <c:v>442.74242670753324</c:v>
                </c:pt>
                <c:pt idx="44">
                  <c:v>428.20070944442426</c:v>
                </c:pt>
                <c:pt idx="45">
                  <c:v>26.671875576627485</c:v>
                </c:pt>
                <c:pt idx="46">
                  <c:v>200.29712056194415</c:v>
                </c:pt>
                <c:pt idx="47">
                  <c:v>533.03658205059344</c:v>
                </c:pt>
                <c:pt idx="48">
                  <c:v>227.58178242006716</c:v>
                </c:pt>
                <c:pt idx="49">
                  <c:v>15.861841788302144</c:v>
                </c:pt>
                <c:pt idx="50">
                  <c:v>405.19892384521188</c:v>
                </c:pt>
                <c:pt idx="51">
                  <c:v>462.6656421366032</c:v>
                </c:pt>
                <c:pt idx="52">
                  <c:v>50.560560620347303</c:v>
                </c:pt>
                <c:pt idx="53">
                  <c:v>156.36762152021399</c:v>
                </c:pt>
                <c:pt idx="54">
                  <c:v>526.55252424449986</c:v>
                </c:pt>
                <c:pt idx="55">
                  <c:v>274.08022969848776</c:v>
                </c:pt>
                <c:pt idx="56">
                  <c:v>3.9234691168550171</c:v>
                </c:pt>
                <c:pt idx="57">
                  <c:v>363.43039451948579</c:v>
                </c:pt>
                <c:pt idx="58">
                  <c:v>491.15247766412438</c:v>
                </c:pt>
                <c:pt idx="59">
                  <c:v>81.042761525503579</c:v>
                </c:pt>
                <c:pt idx="60">
                  <c:v>115.80390472362328</c:v>
                </c:pt>
                <c:pt idx="61">
                  <c:v>512.14144606138177</c:v>
                </c:pt>
                <c:pt idx="62">
                  <c:v>320.35353684646981</c:v>
                </c:pt>
                <c:pt idx="63">
                  <c:v>1.3161106644474785E-3</c:v>
                </c:pt>
                <c:pt idx="64">
                  <c:v>318.71102293942744</c:v>
                </c:pt>
                <c:pt idx="65">
                  <c:v>512.79220108723359</c:v>
                </c:pt>
                <c:pt idx="66">
                  <c:v>117.18859304886684</c:v>
                </c:pt>
                <c:pt idx="67">
                  <c:v>79.8434005590656</c:v>
                </c:pt>
                <c:pt idx="68">
                  <c:v>490.24296959359094</c:v>
                </c:pt>
                <c:pt idx="69">
                  <c:v>364.99009760870126</c:v>
                </c:pt>
                <c:pt idx="70">
                  <c:v>4.2150313546034681</c:v>
                </c:pt>
                <c:pt idx="71">
                  <c:v>272.40501124545204</c:v>
                </c:pt>
                <c:pt idx="72">
                  <c:v>526.92467439484665</c:v>
                </c:pt>
                <c:pt idx="73">
                  <c:v>157.89539611925943</c:v>
                </c:pt>
                <c:pt idx="74">
                  <c:v>49.583114530387746</c:v>
                </c:pt>
                <c:pt idx="75">
                  <c:v>461.52512633203764</c:v>
                </c:pt>
                <c:pt idx="76">
                  <c:v>406.62823605862587</c:v>
                </c:pt>
                <c:pt idx="77">
                  <c:v>16.436071911869277</c:v>
                </c:pt>
                <c:pt idx="78">
                  <c:v>225.92496337258885</c:v>
                </c:pt>
                <c:pt idx="79">
                  <c:v>533.11877457127684</c:v>
                </c:pt>
                <c:pt idx="80">
                  <c:v>201.92137538229912</c:v>
                </c:pt>
                <c:pt idx="81">
                  <c:v>25.946162180359579</c:v>
                </c:pt>
                <c:pt idx="82">
                  <c:v>426.86397830220358</c:v>
                </c:pt>
                <c:pt idx="83">
                  <c:v>443.99774567078424</c:v>
                </c:pt>
                <c:pt idx="84">
                  <c:v>36.29162463467128</c:v>
                </c:pt>
                <c:pt idx="85">
                  <c:v>180.68879237626294</c:v>
                </c:pt>
                <c:pt idx="86">
                  <c:v>531.18554536736258</c:v>
                </c:pt>
                <c:pt idx="87">
                  <c:v>247.9234812149648</c:v>
                </c:pt>
                <c:pt idx="88">
                  <c:v>9.6536086726891313</c:v>
                </c:pt>
                <c:pt idx="89">
                  <c:v>387.31689305333748</c:v>
                </c:pt>
                <c:pt idx="90">
                  <c:v>475.95863804198717</c:v>
                </c:pt>
                <c:pt idx="91">
                  <c:v>63.175979143675079</c:v>
                </c:pt>
                <c:pt idx="92">
                  <c:v>138.07646579888254</c:v>
                </c:pt>
                <c:pt idx="93">
                  <c:v>521.18396157019629</c:v>
                </c:pt>
                <c:pt idx="94">
                  <c:v>294.49838058677869</c:v>
                </c:pt>
                <c:pt idx="95">
                  <c:v>1.2024720910900442</c:v>
                </c:pt>
                <c:pt idx="96">
                  <c:v>344.09028776967853</c:v>
                </c:pt>
                <c:pt idx="97">
                  <c:v>501.53591919891278</c:v>
                </c:pt>
                <c:pt idx="98">
                  <c:v>96.269005533900042</c:v>
                </c:pt>
                <c:pt idx="99">
                  <c:v>99.387908596227675</c:v>
                </c:pt>
                <c:pt idx="100">
                  <c:v>503.41912992751156</c:v>
                </c:pt>
                <c:pt idx="101">
                  <c:v>340.22526691734038</c:v>
                </c:pt>
                <c:pt idx="102">
                  <c:v>0.8505614835422648</c:v>
                </c:pt>
                <c:pt idx="103">
                  <c:v>298.50282649696231</c:v>
                </c:pt>
                <c:pt idx="104">
                  <c:v>519.94933261138624</c:v>
                </c:pt>
                <c:pt idx="105">
                  <c:v>134.56117312907995</c:v>
                </c:pt>
                <c:pt idx="106">
                  <c:v>65.803347830539877</c:v>
                </c:pt>
                <c:pt idx="107">
                  <c:v>478.43298160906642</c:v>
                </c:pt>
                <c:pt idx="108">
                  <c:v>383.70920297920259</c:v>
                </c:pt>
                <c:pt idx="109">
                  <c:v>8.6086121798837212</c:v>
                </c:pt>
                <c:pt idx="110">
                  <c:v>251.9451931837107</c:v>
                </c:pt>
                <c:pt idx="111">
                  <c:v>530.63716157585361</c:v>
                </c:pt>
                <c:pt idx="112">
                  <c:v>176.8843470662066</c:v>
                </c:pt>
                <c:pt idx="113">
                  <c:v>38.347308848717915</c:v>
                </c:pt>
                <c:pt idx="114">
                  <c:v>446.98774013928266</c:v>
                </c:pt>
                <c:pt idx="115">
                  <c:v>423.62367463422061</c:v>
                </c:pt>
                <c:pt idx="116">
                  <c:v>24.239958301516879</c:v>
                </c:pt>
                <c:pt idx="117">
                  <c:v>205.83766769460303</c:v>
                </c:pt>
                <c:pt idx="118">
                  <c:v>533.27336485706462</c:v>
                </c:pt>
                <c:pt idx="119">
                  <c:v>221.94742323461608</c:v>
                </c:pt>
                <c:pt idx="120">
                  <c:v>17.857361272653492</c:v>
                </c:pt>
                <c:pt idx="121">
                  <c:v>410.04266912592425</c:v>
                </c:pt>
                <c:pt idx="122">
                  <c:v>458.75105726603294</c:v>
                </c:pt>
                <c:pt idx="123">
                  <c:v>47.267752453609745</c:v>
                </c:pt>
                <c:pt idx="124">
                  <c:v>161.58679897564983</c:v>
                </c:pt>
                <c:pt idx="125">
                  <c:v>527.77752285090298</c:v>
                </c:pt>
                <c:pt idx="126">
                  <c:v>268.37571449562819</c:v>
                </c:pt>
                <c:pt idx="127">
                  <c:v>4.9585682316488828</c:v>
                </c:pt>
                <c:pt idx="128">
                  <c:v>368.72480911479732</c:v>
                </c:pt>
                <c:pt idx="129">
                  <c:v>488.01976044571302</c:v>
                </c:pt>
                <c:pt idx="130">
                  <c:v>76.989512356994396</c:v>
                </c:pt>
                <c:pt idx="131">
                  <c:v>120.54249709240651</c:v>
                </c:pt>
                <c:pt idx="132">
                  <c:v>514.31729085222764</c:v>
                </c:pt>
                <c:pt idx="133">
                  <c:v>314.7528866728548</c:v>
                </c:pt>
                <c:pt idx="134">
                  <c:v>4.4418284536789088E-2</c:v>
                </c:pt>
                <c:pt idx="135">
                  <c:v>324.29459626751913</c:v>
                </c:pt>
                <c:pt idx="136">
                  <c:v>510.53691770143632</c:v>
                </c:pt>
                <c:pt idx="137">
                  <c:v>112.49855066243856</c:v>
                </c:pt>
                <c:pt idx="138">
                  <c:v>83.956853085077341</c:v>
                </c:pt>
                <c:pt idx="139">
                  <c:v>493.30328458871384</c:v>
                </c:pt>
                <c:pt idx="140">
                  <c:v>359.66416502072593</c:v>
                </c:pt>
                <c:pt idx="141">
                  <c:v>3.2648217193939217</c:v>
                </c:pt>
                <c:pt idx="142">
                  <c:v>278.10741169348756</c:v>
                </c:pt>
                <c:pt idx="143">
                  <c:v>525.61562416315815</c:v>
                </c:pt>
                <c:pt idx="144">
                  <c:v>152.71163421285368</c:v>
                </c:pt>
                <c:pt idx="145">
                  <c:v>52.945942875587122</c:v>
                </c:pt>
                <c:pt idx="146">
                  <c:v>465.37655404183744</c:v>
                </c:pt>
                <c:pt idx="147">
                  <c:v>401.73949312109443</c:v>
                </c:pt>
                <c:pt idx="148">
                  <c:v>14.521537413779811</c:v>
                </c:pt>
                <c:pt idx="149">
                  <c:v>231.57223440626453</c:v>
                </c:pt>
                <c:pt idx="150">
                  <c:v>532.79589117489036</c:v>
                </c:pt>
                <c:pt idx="151">
                  <c:v>196.40202898418494</c:v>
                </c:pt>
                <c:pt idx="152">
                  <c:v>28.455780430324012</c:v>
                </c:pt>
                <c:pt idx="153">
                  <c:v>431.38902767663666</c:v>
                </c:pt>
                <c:pt idx="154">
                  <c:v>439.69532760948681</c:v>
                </c:pt>
                <c:pt idx="155">
                  <c:v>33.47116976304369</c:v>
                </c:pt>
                <c:pt idx="156">
                  <c:v>186.10865923056355</c:v>
                </c:pt>
                <c:pt idx="157">
                  <c:v>531.85867863656051</c:v>
                </c:pt>
                <c:pt idx="158">
                  <c:v>242.23692264128314</c:v>
                </c:pt>
                <c:pt idx="159">
                  <c:v>11.233458806421851</c:v>
                </c:pt>
                <c:pt idx="160">
                  <c:v>392.37752364541041</c:v>
                </c:pt>
                <c:pt idx="161">
                  <c:v>472.37379374798678</c:v>
                </c:pt>
                <c:pt idx="162">
                  <c:v>59.535644252744305</c:v>
                </c:pt>
                <c:pt idx="163">
                  <c:v>143.10359086500341</c:v>
                </c:pt>
                <c:pt idx="164">
                  <c:v>522.83257700697072</c:v>
                </c:pt>
                <c:pt idx="165">
                  <c:v>288.81808310208947</c:v>
                </c:pt>
                <c:pt idx="166">
                  <c:v>1.8043594480260481</c:v>
                </c:pt>
                <c:pt idx="167">
                  <c:v>349.53212077569913</c:v>
                </c:pt>
                <c:pt idx="168">
                  <c:v>498.77800737036802</c:v>
                </c:pt>
                <c:pt idx="169">
                  <c:v>91.919842109288368</c:v>
                </c:pt>
                <c:pt idx="170">
                  <c:v>103.86893518482745</c:v>
                </c:pt>
                <c:pt idx="171">
                  <c:v>505.99293512774125</c:v>
                </c:pt>
                <c:pt idx="172">
                  <c:v>334.72451278644138</c:v>
                </c:pt>
                <c:pt idx="173">
                  <c:v>0.45612498230877918</c:v>
                </c:pt>
                <c:pt idx="174">
                  <c:v>304.15985421219443</c:v>
                </c:pt>
                <c:pt idx="175">
                  <c:v>518.1024856742888</c:v>
                </c:pt>
                <c:pt idx="176">
                  <c:v>129.63585606857694</c:v>
                </c:pt>
                <c:pt idx="177">
                  <c:v>69.601578446833287</c:v>
                </c:pt>
                <c:pt idx="178">
                  <c:v>481.85346047471432</c:v>
                </c:pt>
                <c:pt idx="179">
                  <c:v>378.55579734545847</c:v>
                </c:pt>
                <c:pt idx="180">
                  <c:v>7.2298844385642838</c:v>
                </c:pt>
                <c:pt idx="181">
                  <c:v>257.6448432073044</c:v>
                </c:pt>
                <c:pt idx="182">
                  <c:v>529.75771915340147</c:v>
                </c:pt>
                <c:pt idx="183">
                  <c:v>171.53312732009388</c:v>
                </c:pt>
                <c:pt idx="184">
                  <c:v>41.346875264838246</c:v>
                </c:pt>
                <c:pt idx="185">
                  <c:v>451.15054807817688</c:v>
                </c:pt>
                <c:pt idx="186">
                  <c:v>418.9748264821697</c:v>
                </c:pt>
                <c:pt idx="187">
                  <c:v>21.918998572504989</c:v>
                </c:pt>
                <c:pt idx="188">
                  <c:v>211.40606739625679</c:v>
                </c:pt>
                <c:pt idx="189">
                  <c:v>533.38815508195682</c:v>
                </c:pt>
                <c:pt idx="190">
                  <c:v>216.33354427373962</c:v>
                </c:pt>
                <c:pt idx="191">
                  <c:v>19.966759185637613</c:v>
                </c:pt>
                <c:pt idx="192">
                  <c:v>414.8208161715321</c:v>
                </c:pt>
                <c:pt idx="193">
                  <c:v>454.74858362877342</c:v>
                </c:pt>
                <c:pt idx="194">
                  <c:v>44.075363570625569</c:v>
                </c:pt>
                <c:pt idx="195">
                  <c:v>166.85407962684093</c:v>
                </c:pt>
                <c:pt idx="196">
                  <c:v>528.88304395053137</c:v>
                </c:pt>
                <c:pt idx="197">
                  <c:v>262.67043243167791</c:v>
                </c:pt>
                <c:pt idx="198">
                  <c:v>6.1134486793750398</c:v>
                </c:pt>
                <c:pt idx="199">
                  <c:v>373.97253386225464</c:v>
                </c:pt>
                <c:pt idx="200">
                  <c:v>484.78576015671672</c:v>
                </c:pt>
                <c:pt idx="201">
                  <c:v>73.023080834929345</c:v>
                </c:pt>
                <c:pt idx="202">
                  <c:v>125.34797585512115</c:v>
                </c:pt>
                <c:pt idx="203">
                  <c:v>516.37981797319651</c:v>
                </c:pt>
                <c:pt idx="204">
                  <c:v>309.13024594628752</c:v>
                </c:pt>
                <c:pt idx="205">
                  <c:v>0.20955066507775655</c:v>
                </c:pt>
                <c:pt idx="206">
                  <c:v>329.85181244813907</c:v>
                </c:pt>
                <c:pt idx="207">
                  <c:v>508.17004666662933</c:v>
                </c:pt>
                <c:pt idx="208">
                  <c:v>107.87907583964497</c:v>
                </c:pt>
                <c:pt idx="209">
                  <c:v>88.153934777378765</c:v>
                </c:pt>
                <c:pt idx="210">
                  <c:v>496.25989860194341</c:v>
                </c:pt>
                <c:pt idx="211">
                  <c:v>354.29568902828294</c:v>
                </c:pt>
                <c:pt idx="212">
                  <c:v>2.4351685302317492</c:v>
                </c:pt>
                <c:pt idx="213">
                  <c:v>283.80459174150928</c:v>
                </c:pt>
                <c:pt idx="214">
                  <c:v>524.18808577936102</c:v>
                </c:pt>
                <c:pt idx="215">
                  <c:v>147.58003706424961</c:v>
                </c:pt>
                <c:pt idx="216">
                  <c:v>56.406591981172681</c:v>
                </c:pt>
                <c:pt idx="217">
                  <c:v>469.1370609436575</c:v>
                </c:pt>
                <c:pt idx="218">
                  <c:v>396.78895174996853</c:v>
                </c:pt>
                <c:pt idx="219">
                  <c:v>12.722407925071394</c:v>
                </c:pt>
                <c:pt idx="220">
                  <c:v>237.23558104007452</c:v>
                </c:pt>
                <c:pt idx="221">
                  <c:v>532.35123370430392</c:v>
                </c:pt>
                <c:pt idx="222">
                  <c:v>190.9148532080784</c:v>
                </c:pt>
                <c:pt idx="223">
                  <c:v>31.074426930002062</c:v>
                </c:pt>
                <c:pt idx="224">
                  <c:v>435.83871003286976</c:v>
                </c:pt>
                <c:pt idx="225">
                  <c:v>435.31374129885614</c:v>
                </c:pt>
                <c:pt idx="226">
                  <c:v>30.757447936964866</c:v>
                </c:pt>
                <c:pt idx="227">
                  <c:v>191.56540728534236</c:v>
                </c:pt>
                <c:pt idx="228">
                  <c:v>532.41046673028734</c:v>
                </c:pt>
                <c:pt idx="229">
                  <c:v>236.56155916188979</c:v>
                </c:pt>
                <c:pt idx="230">
                  <c:v>12.930218680493283</c:v>
                </c:pt>
                <c:pt idx="231">
                  <c:v>397.38064014350795</c:v>
                </c:pt>
                <c:pt idx="232">
                  <c:v>468.6948264830794</c:v>
                </c:pt>
                <c:pt idx="233">
                  <c:v>55.990114462023854</c:v>
                </c:pt>
                <c:pt idx="234">
                  <c:v>148.18727763987687</c:v>
                </c:pt>
                <c:pt idx="235">
                  <c:v>524.36397790390834</c:v>
                </c:pt>
                <c:pt idx="236">
                  <c:v>283.12766366820762</c:v>
                </c:pt>
                <c:pt idx="237">
                  <c:v>2.5274716057113551</c:v>
                </c:pt>
                <c:pt idx="238">
                  <c:v>354.93604712796639</c:v>
                </c:pt>
                <c:pt idx="239">
                  <c:v>495.91388914996946</c:v>
                </c:pt>
                <c:pt idx="240">
                  <c:v>87.650663730004794</c:v>
                </c:pt>
                <c:pt idx="241">
                  <c:v>108.42447852782487</c:v>
                </c:pt>
                <c:pt idx="242">
                  <c:v>508.45723215214957</c:v>
                </c:pt>
                <c:pt idx="243">
                  <c:v>329.19262844142702</c:v>
                </c:pt>
                <c:pt idx="244">
                  <c:v>0.18353027746093176</c:v>
                </c:pt>
                <c:pt idx="245">
                  <c:v>309.79973908824849</c:v>
                </c:pt>
                <c:pt idx="246">
                  <c:v>516.14058883990697</c:v>
                </c:pt>
                <c:pt idx="247">
                  <c:v>124.77326398721968</c:v>
                </c:pt>
                <c:pt idx="248">
                  <c:v>73.490007666739075</c:v>
                </c:pt>
                <c:pt idx="249">
                  <c:v>485.1754781678041</c:v>
                </c:pt>
                <c:pt idx="250">
                  <c:v>373.35120288608186</c:v>
                </c:pt>
                <c:pt idx="251">
                  <c:v>5.9698986025260865</c:v>
                </c:pt>
                <c:pt idx="252">
                  <c:v>263.34863716307314</c:v>
                </c:pt>
                <c:pt idx="253">
                  <c:v>528.75789302238945</c:v>
                </c:pt>
                <c:pt idx="254">
                  <c:v>166.22545900858876</c:v>
                </c:pt>
                <c:pt idx="255">
                  <c:v>44.449570549317031</c:v>
                </c:pt>
                <c:pt idx="256">
                  <c:v>455.22894548886359</c:v>
                </c:pt>
                <c:pt idx="257">
                  <c:v>414.25629245131643</c:v>
                </c:pt>
                <c:pt idx="258">
                  <c:v>19.710058535701876</c:v>
                </c:pt>
                <c:pt idx="259">
                  <c:v>216.9997713873604</c:v>
                </c:pt>
                <c:pt idx="260">
                  <c:v>533.3809001935557</c:v>
                </c:pt>
                <c:pt idx="261">
                  <c:v>210.74271462973815</c:v>
                </c:pt>
                <c:pt idx="262">
                  <c:v>22.189070198643009</c:v>
                </c:pt>
                <c:pt idx="263">
                  <c:v>419.53117834763503</c:v>
                </c:pt>
                <c:pt idx="264">
                  <c:v>450.66005288602275</c:v>
                </c:pt>
                <c:pt idx="265">
                  <c:v>40.984854911600905</c:v>
                </c:pt>
                <c:pt idx="266">
                  <c:v>172.16705299600278</c:v>
                </c:pt>
                <c:pt idx="267">
                  <c:v>529.86858162122962</c:v>
                </c:pt>
                <c:pt idx="268">
                  <c:v>256.96699442798678</c:v>
                </c:pt>
                <c:pt idx="269">
                  <c:v>7.3875819494426764</c:v>
                </c:pt>
                <c:pt idx="270">
                  <c:v>379.17116723350074</c:v>
                </c:pt>
                <c:pt idx="271">
                  <c:v>481.4519567800802</c:v>
                </c:pt>
                <c:pt idx="272">
                  <c:v>69.145282126465503</c:v>
                </c:pt>
                <c:pt idx="273">
                  <c:v>130.21814186948998</c:v>
                </c:pt>
                <c:pt idx="274">
                  <c:v>518.32808354527356</c:v>
                </c:pt>
                <c:pt idx="275">
                  <c:v>303.48818776874276</c:v>
                </c:pt>
                <c:pt idx="276">
                  <c:v>0.49663768237633121</c:v>
                </c:pt>
                <c:pt idx="277">
                  <c:v>335.38012831970502</c:v>
                </c:pt>
                <c:pt idx="278">
                  <c:v>505.69267113943772</c:v>
                </c:pt>
                <c:pt idx="279">
                  <c:v>103.33228260134135</c:v>
                </c:pt>
                <c:pt idx="280">
                  <c:v>92.432724915835252</c:v>
                </c:pt>
                <c:pt idx="281">
                  <c:v>499.11145859121825</c:v>
                </c:pt>
                <c:pt idx="282">
                  <c:v>348.88712641934961</c:v>
                </c:pt>
                <c:pt idx="283">
                  <c:v>1.72645146320599</c:v>
                </c:pt>
                <c:pt idx="284">
                  <c:v>289.49394417588871</c:v>
                </c:pt>
                <c:pt idx="285">
                  <c:v>522.64271253114077</c:v>
                </c:pt>
                <c:pt idx="286">
                  <c:v>142.50295305800964</c:v>
                </c:pt>
                <c:pt idx="287">
                  <c:v>59.963478142388396</c:v>
                </c:pt>
                <c:pt idx="288">
                  <c:v>472.80492610803185</c:v>
                </c:pt>
                <c:pt idx="289">
                  <c:v>391.77887747286547</c:v>
                </c:pt>
                <c:pt idx="290">
                  <c:v>11.039506785483127</c:v>
                </c:pt>
                <c:pt idx="291">
                  <c:v>242.91241154360091</c:v>
                </c:pt>
                <c:pt idx="292">
                  <c:v>531.78500564913918</c:v>
                </c:pt>
                <c:pt idx="293">
                  <c:v>185.46235916286224</c:v>
                </c:pt>
                <c:pt idx="294">
                  <c:v>33.800903302181268</c:v>
                </c:pt>
                <c:pt idx="295">
                  <c:v>440.21098905251654</c:v>
                </c:pt>
                <c:pt idx="296">
                  <c:v>430.85499189426338</c:v>
                </c:pt>
                <c:pt idx="297">
                  <c:v>28.151701043220214</c:v>
                </c:pt>
                <c:pt idx="298">
                  <c:v>197.05653935645392</c:v>
                </c:pt>
                <c:pt idx="299">
                  <c:v>532.84065713248663</c:v>
                </c:pt>
                <c:pt idx="300">
                  <c:v>230.89998800643917</c:v>
                </c:pt>
                <c:pt idx="301">
                  <c:v>14.743111802784767</c:v>
                </c:pt>
                <c:pt idx="302">
                  <c:v>402.32395295993609</c:v>
                </c:pt>
                <c:pt idx="303">
                  <c:v>464.9234198615286</c:v>
                </c:pt>
                <c:pt idx="304">
                  <c:v>52.541012320441894</c:v>
                </c:pt>
                <c:pt idx="305">
                  <c:v>153.32519966426855</c:v>
                </c:pt>
                <c:pt idx="306">
                  <c:v>525.77746344248953</c:v>
                </c:pt>
                <c:pt idx="307">
                  <c:v>277.42972640483333</c:v>
                </c:pt>
                <c:pt idx="308">
                  <c:v>3.3714776446722681</c:v>
                </c:pt>
                <c:pt idx="309">
                  <c:v>360.29959381516596</c:v>
                </c:pt>
                <c:pt idx="310">
                  <c:v>492.94487525072498</c:v>
                </c:pt>
                <c:pt idx="311">
                  <c:v>83.46342410994535</c:v>
                </c:pt>
                <c:pt idx="312">
                  <c:v>113.05245386147541</c:v>
                </c:pt>
                <c:pt idx="313">
                  <c:v>510.81089325881294</c:v>
                </c:pt>
                <c:pt idx="314">
                  <c:v>323.63214545122833</c:v>
                </c:pt>
                <c:pt idx="315">
                  <c:v>3.2902117141190956E-2</c:v>
                </c:pt>
                <c:pt idx="316">
                  <c:v>315.41990013165491</c:v>
                </c:pt>
                <c:pt idx="317">
                  <c:v>514.06453993562434</c:v>
                </c:pt>
                <c:pt idx="318">
                  <c:v>119.97562216425544</c:v>
                </c:pt>
                <c:pt idx="319">
                  <c:v>77.466856019457197</c:v>
                </c:pt>
                <c:pt idx="320">
                  <c:v>488.39751442573532</c:v>
                </c:pt>
                <c:pt idx="321">
                  <c:v>368.09780139165809</c:v>
                </c:pt>
                <c:pt idx="322">
                  <c:v>4.8292312819781387</c:v>
                </c:pt>
                <c:pt idx="323">
                  <c:v>269.05396481079458</c:v>
                </c:pt>
                <c:pt idx="324">
                  <c:v>527.63814073555432</c:v>
                </c:pt>
                <c:pt idx="325">
                  <c:v>160.96377109220902</c:v>
                </c:pt>
                <c:pt idx="326">
                  <c:v>47.653974808593432</c:v>
                </c:pt>
                <c:pt idx="327">
                  <c:v>459.22106596496292</c:v>
                </c:pt>
                <c:pt idx="328">
                  <c:v>409.47023189525828</c:v>
                </c:pt>
                <c:pt idx="329">
                  <c:v>17.614149073414751</c:v>
                </c:pt>
                <c:pt idx="330">
                  <c:v>222.61621980833127</c:v>
                </c:pt>
                <c:pt idx="331">
                  <c:v>533.2516035119329</c:v>
                </c:pt>
                <c:pt idx="332">
                  <c:v>205.17749284682279</c:v>
                </c:pt>
                <c:pt idx="333">
                  <c:v>24.523277310364449</c:v>
                </c:pt>
                <c:pt idx="334">
                  <c:v>424.17160004036555</c:v>
                </c:pt>
                <c:pt idx="335">
                  <c:v>446.48733608152861</c:v>
                </c:pt>
                <c:pt idx="336">
                  <c:v>37.997640793161537</c:v>
                </c:pt>
                <c:pt idx="337">
                  <c:v>177.52328769499331</c:v>
                </c:pt>
                <c:pt idx="338">
                  <c:v>530.73368484912544</c:v>
                </c:pt>
                <c:pt idx="339">
                  <c:v>251.26801056201836</c:v>
                </c:pt>
                <c:pt idx="340">
                  <c:v>8.7803849573192565</c:v>
                </c:pt>
                <c:pt idx="341">
                  <c:v>384.3183301660265</c:v>
                </c:pt>
                <c:pt idx="342">
                  <c:v>478.01987597198001</c:v>
                </c:pt>
                <c:pt idx="343">
                  <c:v>65.357890837578026</c:v>
                </c:pt>
                <c:pt idx="344">
                  <c:v>135.15076639026071</c:v>
                </c:pt>
                <c:pt idx="345">
                  <c:v>520.1611959792142</c:v>
                </c:pt>
                <c:pt idx="346">
                  <c:v>297.82929412830049</c:v>
                </c:pt>
                <c:pt idx="347">
                  <c:v>0.90554795614491468</c:v>
                </c:pt>
                <c:pt idx="348">
                  <c:v>340.87701394634155</c:v>
                </c:pt>
                <c:pt idx="349">
                  <c:v>503.10592484691733</c:v>
                </c:pt>
                <c:pt idx="350">
                  <c:v>98.860251707026606</c:v>
                </c:pt>
                <c:pt idx="351">
                  <c:v>96.791265387842003</c:v>
                </c:pt>
                <c:pt idx="352">
                  <c:v>501.85665959058724</c:v>
                </c:pt>
                <c:pt idx="353">
                  <c:v>343.44095232687641</c:v>
                </c:pt>
                <c:pt idx="354">
                  <c:v>1.138994850141728</c:v>
                </c:pt>
                <c:pt idx="355">
                  <c:v>295.17286536522658</c:v>
                </c:pt>
                <c:pt idx="356">
                  <c:v>520.98021163117483</c:v>
                </c:pt>
                <c:pt idx="357">
                  <c:v>137.48270563182257</c:v>
                </c:pt>
                <c:pt idx="358">
                  <c:v>63.614973613150909</c:v>
                </c:pt>
                <c:pt idx="359">
                  <c:v>476.37847100140698</c:v>
                </c:pt>
                <c:pt idx="360">
                  <c:v>386.71156306167074</c:v>
                </c:pt>
                <c:pt idx="361">
                  <c:v>9.4736041449577897</c:v>
                </c:pt>
                <c:pt idx="362">
                  <c:v>248.60012801595991</c:v>
                </c:pt>
                <c:pt idx="363">
                  <c:v>531.09746613363313</c:v>
                </c:pt>
                <c:pt idx="364">
                  <c:v>180.04704208594555</c:v>
                </c:pt>
                <c:pt idx="365">
                  <c:v>36.633961823221426</c:v>
                </c:pt>
                <c:pt idx="366">
                  <c:v>444.50386383948188</c:v>
                </c:pt>
                <c:pt idx="367">
                  <c:v>426.32111986352868</c:v>
                </c:pt>
                <c:pt idx="368">
                  <c:v>25.655121555741772</c:v>
                </c:pt>
                <c:pt idx="369">
                  <c:v>202.57954252452393</c:v>
                </c:pt>
                <c:pt idx="370">
                  <c:v>533.14905297413839</c:v>
                </c:pt>
                <c:pt idx="371">
                  <c:v>225.25480009275017</c:v>
                </c:pt>
                <c:pt idx="372">
                  <c:v>16.671308534855825</c:v>
                </c:pt>
                <c:pt idx="373">
                  <c:v>407.20519987507737</c:v>
                </c:pt>
                <c:pt idx="374">
                  <c:v>461.06129980081471</c:v>
                </c:pt>
                <c:pt idx="375">
                  <c:v>49.189916248565851</c:v>
                </c:pt>
                <c:pt idx="376">
                  <c:v>158.51500565904638</c:v>
                </c:pt>
                <c:pt idx="377">
                  <c:v>527.07238676608608</c:v>
                </c:pt>
                <c:pt idx="378">
                  <c:v>271.72687887210606</c:v>
                </c:pt>
                <c:pt idx="379">
                  <c:v>4.335991320473795</c:v>
                </c:pt>
                <c:pt idx="380">
                  <c:v>365.62030630517262</c:v>
                </c:pt>
                <c:pt idx="381">
                  <c:v>489.87232438926424</c:v>
                </c:pt>
                <c:pt idx="382">
                  <c:v>79.360039465211656</c:v>
                </c:pt>
                <c:pt idx="383">
                  <c:v>117.75074327475488</c:v>
                </c:pt>
                <c:pt idx="384">
                  <c:v>513.05284133640248</c:v>
                </c:pt>
                <c:pt idx="385">
                  <c:v>318.04560847249917</c:v>
                </c:pt>
                <c:pt idx="386">
                  <c:v>4.3094336608078265E-3</c:v>
                </c:pt>
                <c:pt idx="387">
                  <c:v>321.01776537521454</c:v>
                </c:pt>
                <c:pt idx="388">
                  <c:v>511.87528902845673</c:v>
                </c:pt>
                <c:pt idx="389">
                  <c:v>115.2451261554738</c:v>
                </c:pt>
                <c:pt idx="390">
                  <c:v>81.530303570769377</c:v>
                </c:pt>
                <c:pt idx="391">
                  <c:v>491.5180947406343</c:v>
                </c:pt>
                <c:pt idx="392">
                  <c:v>362.79799698834449</c:v>
                </c:pt>
                <c:pt idx="393">
                  <c:v>3.8084044831363144</c:v>
                </c:pt>
                <c:pt idx="394">
                  <c:v>274.75821520812934</c:v>
                </c:pt>
                <c:pt idx="395">
                  <c:v>526.39897472770213</c:v>
                </c:pt>
                <c:pt idx="396">
                  <c:v>155.75047148924568</c:v>
                </c:pt>
                <c:pt idx="397">
                  <c:v>50.95862160377402</c:v>
                </c:pt>
                <c:pt idx="398">
                  <c:v>463.12508258323788</c:v>
                </c:pt>
                <c:pt idx="399">
                  <c:v>404.61883506986089</c:v>
                </c:pt>
                <c:pt idx="400">
                  <c:v>15.6322293415503</c:v>
                </c:pt>
                <c:pt idx="401">
                  <c:v>228.25284239089655</c:v>
                </c:pt>
                <c:pt idx="402">
                  <c:v>533.00032420742491</c:v>
                </c:pt>
                <c:pt idx="403">
                  <c:v>199.6404257502719</c:v>
                </c:pt>
                <c:pt idx="404">
                  <c:v>26.968312312249594</c:v>
                </c:pt>
                <c:pt idx="405">
                  <c:v>428.73995764291607</c:v>
                </c:pt>
                <c:pt idx="406">
                  <c:v>442.23234278522705</c:v>
                </c:pt>
                <c:pt idx="407">
                  <c:v>35.115088260945271</c:v>
                </c:pt>
                <c:pt idx="408">
                  <c:v>182.92033253773255</c:v>
                </c:pt>
                <c:pt idx="409">
                  <c:v>531.47795773503674</c:v>
                </c:pt>
                <c:pt idx="410">
                  <c:v>245.57608887282601</c:v>
                </c:pt>
                <c:pt idx="411">
                  <c:v>10.291220311360121</c:v>
                </c:pt>
                <c:pt idx="412">
                  <c:v>389.41166715178952</c:v>
                </c:pt>
                <c:pt idx="413">
                  <c:v>474.49108836335267</c:v>
                </c:pt>
                <c:pt idx="414">
                  <c:v>61.66264020076656</c:v>
                </c:pt>
                <c:pt idx="415">
                  <c:v>140.14359208909858</c:v>
                </c:pt>
                <c:pt idx="416">
                  <c:v>521.87831638353873</c:v>
                </c:pt>
                <c:pt idx="417">
                  <c:v>292.15615471746236</c:v>
                </c:pt>
                <c:pt idx="418">
                  <c:v>1.4360943558270378</c:v>
                </c:pt>
                <c:pt idx="419">
                  <c:v>346.33995377560285</c:v>
                </c:pt>
                <c:pt idx="420">
                  <c:v>500.41099156771145</c:v>
                </c:pt>
                <c:pt idx="421">
                  <c:v>94.465029702416444</c:v>
                </c:pt>
                <c:pt idx="422">
                  <c:v>101.22756158459956</c:v>
                </c:pt>
                <c:pt idx="423">
                  <c:v>504.4942453074151</c:v>
                </c:pt>
                <c:pt idx="424">
                  <c:v>337.9596590960586</c:v>
                </c:pt>
                <c:pt idx="425">
                  <c:v>0.6730675301535598</c:v>
                </c:pt>
                <c:pt idx="426">
                  <c:v>300.83875645175311</c:v>
                </c:pt>
                <c:pt idx="427">
                  <c:v>519.20134389360976</c:v>
                </c:pt>
                <c:pt idx="428">
                  <c:v>132.52159221296208</c:v>
                </c:pt>
                <c:pt idx="429">
                  <c:v>67.359407351312711</c:v>
                </c:pt>
                <c:pt idx="430">
                  <c:v>479.85606025424897</c:v>
                </c:pt>
                <c:pt idx="431">
                  <c:v>381.58932748307075</c:v>
                </c:pt>
                <c:pt idx="432">
                  <c:v>8.0254166111055838</c:v>
                </c:pt>
                <c:pt idx="433">
                  <c:v>254.29612757427032</c:v>
                </c:pt>
                <c:pt idx="434">
                  <c:v>530.28892979808461</c:v>
                </c:pt>
                <c:pt idx="435">
                  <c:v>174.67138020126981</c:v>
                </c:pt>
                <c:pt idx="436">
                  <c:v>39.572305994033655</c:v>
                </c:pt>
                <c:pt idx="437">
                  <c:v>448.71536983566745</c:v>
                </c:pt>
                <c:pt idx="438">
                  <c:v>421.71420005288178</c:v>
                </c:pt>
                <c:pt idx="439">
                  <c:v>23.26885198995015</c:v>
                </c:pt>
                <c:pt idx="440">
                  <c:v>208.13188928493506</c:v>
                </c:pt>
                <c:pt idx="441">
                  <c:v>533.33551312334339</c:v>
                </c:pt>
                <c:pt idx="442">
                  <c:v>219.62857884117096</c:v>
                </c:pt>
                <c:pt idx="443">
                  <c:v>18.713926471600075</c:v>
                </c:pt>
                <c:pt idx="444">
                  <c:v>412.02214707275243</c:v>
                </c:pt>
                <c:pt idx="445">
                  <c:v>457.11023373178546</c:v>
                </c:pt>
                <c:pt idx="446">
                  <c:v>45.938359816200034</c:v>
                </c:pt>
                <c:pt idx="447">
                  <c:v>163.75432060146289</c:v>
                </c:pt>
                <c:pt idx="448">
                  <c:v>528.24815527595774</c:v>
                </c:pt>
                <c:pt idx="449">
                  <c:v>266.02173087724816</c:v>
                </c:pt>
                <c:pt idx="450">
                  <c:v>5.4205712405181998</c:v>
                </c:pt>
                <c:pt idx="451">
                  <c:v>370.89574966804543</c:v>
                </c:pt>
                <c:pt idx="452">
                  <c:v>486.69764266409743</c:v>
                </c:pt>
                <c:pt idx="453">
                  <c:v>75.342387637169793</c:v>
                </c:pt>
                <c:pt idx="454">
                  <c:v>122.51719667866848</c:v>
                </c:pt>
                <c:pt idx="455">
                  <c:v>515.18205039707198</c:v>
                </c:pt>
                <c:pt idx="456">
                  <c:v>312.43557408490642</c:v>
                </c:pt>
                <c:pt idx="457">
                  <c:v>9.7765311954390199E-2</c:v>
                </c:pt>
                <c:pt idx="458">
                  <c:v>326.5907730549763</c:v>
                </c:pt>
                <c:pt idx="459">
                  <c:v>509.57383799031544</c:v>
                </c:pt>
                <c:pt idx="460">
                  <c:v>110.58394078874682</c:v>
                </c:pt>
                <c:pt idx="461">
                  <c:v>85.678490755758588</c:v>
                </c:pt>
                <c:pt idx="462">
                  <c:v>494.53579103419315</c:v>
                </c:pt>
                <c:pt idx="463">
                  <c:v>357.45421503782359</c:v>
                </c:pt>
                <c:pt idx="464">
                  <c:v>2.9078853692992084</c:v>
                </c:pt>
                <c:pt idx="465">
                  <c:v>280.45877790594989</c:v>
                </c:pt>
                <c:pt idx="466">
                  <c:v>525.04096208123121</c:v>
                </c:pt>
                <c:pt idx="467">
                  <c:v>150.58794597401828</c:v>
                </c:pt>
                <c:pt idx="468">
                  <c:v>54.361998621733051</c:v>
                </c:pt>
                <c:pt idx="469">
                  <c:v>466.93920873951924</c:v>
                </c:pt>
                <c:pt idx="470">
                  <c:v>399.70432213101543</c:v>
                </c:pt>
                <c:pt idx="471">
                  <c:v>13.765206330526894</c:v>
                </c:pt>
                <c:pt idx="472">
                  <c:v>233.90705963458487</c:v>
                </c:pt>
                <c:pt idx="473">
                  <c:v>532.62717727355744</c:v>
                </c:pt>
                <c:pt idx="474">
                  <c:v>194.13404728076688</c:v>
                </c:pt>
                <c:pt idx="475">
                  <c:v>29.523056277291545</c:v>
                </c:pt>
                <c:pt idx="476">
                  <c:v>433.23416052723746</c:v>
                </c:pt>
                <c:pt idx="477">
                  <c:v>437.89702021950097</c:v>
                </c:pt>
                <c:pt idx="478">
                  <c:v>32.338516464114406</c:v>
                </c:pt>
                <c:pt idx="479">
                  <c:v>188.35571766228651</c:v>
                </c:pt>
                <c:pt idx="480">
                  <c:v>532.10105967566039</c:v>
                </c:pt>
                <c:pt idx="481">
                  <c:v>239.89383416765841</c:v>
                </c:pt>
                <c:pt idx="482">
                  <c:v>11.919396604501173</c:v>
                </c:pt>
                <c:pt idx="483">
                  <c:v>394.44884731536047</c:v>
                </c:pt>
                <c:pt idx="484">
                  <c:v>470.86720884146507</c:v>
                </c:pt>
                <c:pt idx="485">
                  <c:v>58.061221282142043</c:v>
                </c:pt>
                <c:pt idx="486">
                  <c:v>145.19433408775794</c:v>
                </c:pt>
                <c:pt idx="487">
                  <c:v>523.47865894851361</c:v>
                </c:pt>
                <c:pt idx="488">
                  <c:v>286.47136574797901</c:v>
                </c:pt>
                <c:pt idx="489">
                  <c:v>2.0880340862583466</c:v>
                </c:pt>
                <c:pt idx="490">
                  <c:v>351.76644778976629</c:v>
                </c:pt>
                <c:pt idx="491">
                  <c:v>497.60910459032141</c:v>
                </c:pt>
                <c:pt idx="492">
                  <c:v>90.148627983058873</c:v>
                </c:pt>
                <c:pt idx="493">
                  <c:v>105.73958331357852</c:v>
                </c:pt>
                <c:pt idx="494">
                  <c:v>507.02300869729436</c:v>
                </c:pt>
              </c:numCache>
            </c:numRef>
          </c:val>
          <c:smooth val="0"/>
        </c:ser>
        <c:dLbls>
          <c:showLegendKey val="0"/>
          <c:showVal val="0"/>
          <c:showCatName val="0"/>
          <c:showSerName val="0"/>
          <c:showPercent val="0"/>
          <c:showBubbleSize val="0"/>
        </c:dLbls>
        <c:smooth val="0"/>
        <c:axId val="385491176"/>
        <c:axId val="385489216"/>
      </c:lineChart>
      <c:catAx>
        <c:axId val="385491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385489216"/>
        <c:crosses val="autoZero"/>
        <c:auto val="1"/>
        <c:lblAlgn val="ctr"/>
        <c:lblOffset val="100"/>
        <c:tickLblSkip val="18"/>
        <c:tickMarkSkip val="1"/>
        <c:noMultiLvlLbl val="0"/>
      </c:catAx>
      <c:valAx>
        <c:axId val="3854892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n-US"/>
          </a:p>
        </c:txPr>
        <c:crossAx val="385491176"/>
        <c:crosses val="autoZero"/>
        <c:crossBetween val="between"/>
      </c:valAx>
      <c:spPr>
        <a:solidFill>
          <a:srgbClr val="C0C0C0"/>
        </a:solidFill>
        <a:ln w="12700">
          <a:solidFill>
            <a:srgbClr val="808080"/>
          </a:solidFill>
          <a:prstDash val="solid"/>
        </a:ln>
      </c:spPr>
    </c:plotArea>
    <c:legend>
      <c:legendPos val="r"/>
      <c:layout>
        <c:manualLayout>
          <c:xMode val="edge"/>
          <c:yMode val="edge"/>
          <c:x val="0.8907971585943647"/>
          <c:y val="3.4146483794651863E-2"/>
          <c:w val="9.0483774428149005E-2"/>
          <c:h val="0.94634540802320943"/>
        </c:manualLayout>
      </c:layout>
      <c:overlay val="0"/>
      <c:spPr>
        <a:solidFill>
          <a:srgbClr val="FFFFFF"/>
        </a:solidFill>
        <a:ln w="3175">
          <a:solidFill>
            <a:srgbClr val="000000"/>
          </a:solidFill>
          <a:prstDash val="solid"/>
        </a:ln>
      </c:spPr>
      <c:txPr>
        <a:bodyPr/>
        <a:lstStyle/>
        <a:p>
          <a:pPr>
            <a:defRPr sz="46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000104166937916E-2"/>
          <c:y val="9.3750286103168046E-2"/>
          <c:w val="0.92266906945070171"/>
          <c:h val="0.81875249863433464"/>
        </c:manualLayout>
      </c:layout>
      <c:lineChart>
        <c:grouping val="standard"/>
        <c:varyColors val="0"/>
        <c:ser>
          <c:idx val="0"/>
          <c:order val="0"/>
          <c:tx>
            <c:strRef>
              <c:f>Calculations!$R$10</c:f>
              <c:strCache>
                <c:ptCount val="1"/>
                <c:pt idx="0">
                  <c:v>FTSE</c:v>
                </c:pt>
              </c:strCache>
            </c:strRef>
          </c:tx>
          <c:spPr>
            <a:ln w="12700">
              <a:solidFill>
                <a:srgbClr val="000080"/>
              </a:solidFill>
              <a:prstDash val="solid"/>
            </a:ln>
          </c:spPr>
          <c:marker>
            <c:symbol val="none"/>
          </c:marker>
          <c:cat>
            <c:numRef>
              <c:f>Calculations!$B$11:$B$492</c:f>
              <c:numCache>
                <c:formatCode>m/d/yyyy</c:formatCode>
                <c:ptCount val="482"/>
                <c:pt idx="0">
                  <c:v>33147</c:v>
                </c:pt>
                <c:pt idx="1">
                  <c:v>33178</c:v>
                </c:pt>
                <c:pt idx="2">
                  <c:v>33208</c:v>
                </c:pt>
                <c:pt idx="3">
                  <c:v>33239</c:v>
                </c:pt>
                <c:pt idx="4">
                  <c:v>33270</c:v>
                </c:pt>
                <c:pt idx="5">
                  <c:v>33298</c:v>
                </c:pt>
                <c:pt idx="6">
                  <c:v>33329</c:v>
                </c:pt>
                <c:pt idx="7">
                  <c:v>33359</c:v>
                </c:pt>
                <c:pt idx="8">
                  <c:v>33390</c:v>
                </c:pt>
                <c:pt idx="9">
                  <c:v>33420</c:v>
                </c:pt>
                <c:pt idx="10">
                  <c:v>33451</c:v>
                </c:pt>
                <c:pt idx="11">
                  <c:v>33482</c:v>
                </c:pt>
                <c:pt idx="12">
                  <c:v>33512</c:v>
                </c:pt>
                <c:pt idx="13">
                  <c:v>33543</c:v>
                </c:pt>
                <c:pt idx="14">
                  <c:v>33573</c:v>
                </c:pt>
                <c:pt idx="15">
                  <c:v>33604</c:v>
                </c:pt>
                <c:pt idx="16">
                  <c:v>33635</c:v>
                </c:pt>
                <c:pt idx="17">
                  <c:v>33664</c:v>
                </c:pt>
                <c:pt idx="18">
                  <c:v>33695</c:v>
                </c:pt>
                <c:pt idx="19">
                  <c:v>33725</c:v>
                </c:pt>
                <c:pt idx="20">
                  <c:v>33756</c:v>
                </c:pt>
                <c:pt idx="21">
                  <c:v>33786</c:v>
                </c:pt>
                <c:pt idx="22">
                  <c:v>33817</c:v>
                </c:pt>
                <c:pt idx="23">
                  <c:v>33848</c:v>
                </c:pt>
                <c:pt idx="24">
                  <c:v>33878</c:v>
                </c:pt>
                <c:pt idx="25">
                  <c:v>33909</c:v>
                </c:pt>
                <c:pt idx="26">
                  <c:v>33939</c:v>
                </c:pt>
                <c:pt idx="27">
                  <c:v>33970</c:v>
                </c:pt>
                <c:pt idx="28">
                  <c:v>34001</c:v>
                </c:pt>
                <c:pt idx="29">
                  <c:v>34029</c:v>
                </c:pt>
                <c:pt idx="30">
                  <c:v>34060</c:v>
                </c:pt>
                <c:pt idx="31">
                  <c:v>34090</c:v>
                </c:pt>
                <c:pt idx="32">
                  <c:v>34121</c:v>
                </c:pt>
                <c:pt idx="33">
                  <c:v>34151</c:v>
                </c:pt>
                <c:pt idx="34">
                  <c:v>34182</c:v>
                </c:pt>
                <c:pt idx="35">
                  <c:v>34213</c:v>
                </c:pt>
                <c:pt idx="36">
                  <c:v>34243</c:v>
                </c:pt>
                <c:pt idx="37">
                  <c:v>34274</c:v>
                </c:pt>
                <c:pt idx="38">
                  <c:v>34304</c:v>
                </c:pt>
                <c:pt idx="39">
                  <c:v>34335</c:v>
                </c:pt>
                <c:pt idx="40">
                  <c:v>34366</c:v>
                </c:pt>
                <c:pt idx="41">
                  <c:v>34394</c:v>
                </c:pt>
                <c:pt idx="42">
                  <c:v>34425</c:v>
                </c:pt>
                <c:pt idx="43">
                  <c:v>34455</c:v>
                </c:pt>
                <c:pt idx="44">
                  <c:v>34486</c:v>
                </c:pt>
                <c:pt idx="45">
                  <c:v>34516</c:v>
                </c:pt>
                <c:pt idx="46">
                  <c:v>34547</c:v>
                </c:pt>
                <c:pt idx="47">
                  <c:v>34578</c:v>
                </c:pt>
                <c:pt idx="48">
                  <c:v>34608</c:v>
                </c:pt>
                <c:pt idx="49">
                  <c:v>34639</c:v>
                </c:pt>
                <c:pt idx="50">
                  <c:v>34669</c:v>
                </c:pt>
                <c:pt idx="51">
                  <c:v>34700</c:v>
                </c:pt>
                <c:pt idx="52">
                  <c:v>34731</c:v>
                </c:pt>
                <c:pt idx="53">
                  <c:v>34759</c:v>
                </c:pt>
                <c:pt idx="54">
                  <c:v>34790</c:v>
                </c:pt>
                <c:pt idx="55">
                  <c:v>34820</c:v>
                </c:pt>
                <c:pt idx="56">
                  <c:v>34851</c:v>
                </c:pt>
                <c:pt idx="57">
                  <c:v>34881</c:v>
                </c:pt>
                <c:pt idx="58">
                  <c:v>34912</c:v>
                </c:pt>
                <c:pt idx="59">
                  <c:v>34943</c:v>
                </c:pt>
                <c:pt idx="60">
                  <c:v>34973</c:v>
                </c:pt>
                <c:pt idx="61">
                  <c:v>35004</c:v>
                </c:pt>
                <c:pt idx="62">
                  <c:v>35034</c:v>
                </c:pt>
                <c:pt idx="63">
                  <c:v>35065</c:v>
                </c:pt>
                <c:pt idx="64">
                  <c:v>35096</c:v>
                </c:pt>
                <c:pt idx="65">
                  <c:v>35125</c:v>
                </c:pt>
                <c:pt idx="66">
                  <c:v>35156</c:v>
                </c:pt>
                <c:pt idx="67">
                  <c:v>35186</c:v>
                </c:pt>
                <c:pt idx="68">
                  <c:v>35217</c:v>
                </c:pt>
                <c:pt idx="69">
                  <c:v>35247</c:v>
                </c:pt>
                <c:pt idx="70">
                  <c:v>35278</c:v>
                </c:pt>
                <c:pt idx="71">
                  <c:v>35309</c:v>
                </c:pt>
                <c:pt idx="72">
                  <c:v>35339</c:v>
                </c:pt>
                <c:pt idx="73">
                  <c:v>35370</c:v>
                </c:pt>
                <c:pt idx="74">
                  <c:v>35400</c:v>
                </c:pt>
                <c:pt idx="75">
                  <c:v>35431</c:v>
                </c:pt>
                <c:pt idx="76">
                  <c:v>35462</c:v>
                </c:pt>
                <c:pt idx="77">
                  <c:v>35490</c:v>
                </c:pt>
                <c:pt idx="78">
                  <c:v>35521</c:v>
                </c:pt>
                <c:pt idx="79">
                  <c:v>35551</c:v>
                </c:pt>
                <c:pt idx="80">
                  <c:v>35582</c:v>
                </c:pt>
                <c:pt idx="81">
                  <c:v>35612</c:v>
                </c:pt>
                <c:pt idx="82">
                  <c:v>35643</c:v>
                </c:pt>
                <c:pt idx="83">
                  <c:v>35674</c:v>
                </c:pt>
                <c:pt idx="84">
                  <c:v>35704</c:v>
                </c:pt>
                <c:pt idx="85">
                  <c:v>35735</c:v>
                </c:pt>
                <c:pt idx="86">
                  <c:v>35765</c:v>
                </c:pt>
                <c:pt idx="87">
                  <c:v>35796</c:v>
                </c:pt>
                <c:pt idx="88">
                  <c:v>35827</c:v>
                </c:pt>
                <c:pt idx="89">
                  <c:v>35855</c:v>
                </c:pt>
                <c:pt idx="90">
                  <c:v>35886</c:v>
                </c:pt>
                <c:pt idx="91">
                  <c:v>35916</c:v>
                </c:pt>
                <c:pt idx="92">
                  <c:v>35947</c:v>
                </c:pt>
                <c:pt idx="93">
                  <c:v>35977</c:v>
                </c:pt>
                <c:pt idx="94">
                  <c:v>36008</c:v>
                </c:pt>
                <c:pt idx="95">
                  <c:v>36039</c:v>
                </c:pt>
                <c:pt idx="96">
                  <c:v>36069</c:v>
                </c:pt>
                <c:pt idx="97">
                  <c:v>36100</c:v>
                </c:pt>
                <c:pt idx="98">
                  <c:v>36130</c:v>
                </c:pt>
                <c:pt idx="99">
                  <c:v>36161</c:v>
                </c:pt>
                <c:pt idx="100">
                  <c:v>36192</c:v>
                </c:pt>
                <c:pt idx="101">
                  <c:v>36220</c:v>
                </c:pt>
                <c:pt idx="102">
                  <c:v>36251</c:v>
                </c:pt>
                <c:pt idx="103">
                  <c:v>36281</c:v>
                </c:pt>
                <c:pt idx="104">
                  <c:v>36312</c:v>
                </c:pt>
                <c:pt idx="105">
                  <c:v>36342</c:v>
                </c:pt>
                <c:pt idx="106">
                  <c:v>36373</c:v>
                </c:pt>
                <c:pt idx="107">
                  <c:v>36404</c:v>
                </c:pt>
                <c:pt idx="108">
                  <c:v>36434</c:v>
                </c:pt>
                <c:pt idx="109">
                  <c:v>36465</c:v>
                </c:pt>
                <c:pt idx="110">
                  <c:v>36495</c:v>
                </c:pt>
                <c:pt idx="111">
                  <c:v>36526</c:v>
                </c:pt>
                <c:pt idx="112">
                  <c:v>36557</c:v>
                </c:pt>
                <c:pt idx="113">
                  <c:v>36586</c:v>
                </c:pt>
                <c:pt idx="114">
                  <c:v>36617</c:v>
                </c:pt>
                <c:pt idx="115">
                  <c:v>36647</c:v>
                </c:pt>
                <c:pt idx="116">
                  <c:v>36678</c:v>
                </c:pt>
                <c:pt idx="117">
                  <c:v>36708</c:v>
                </c:pt>
                <c:pt idx="118">
                  <c:v>36739</c:v>
                </c:pt>
                <c:pt idx="119">
                  <c:v>36770</c:v>
                </c:pt>
                <c:pt idx="120">
                  <c:v>36800</c:v>
                </c:pt>
                <c:pt idx="121">
                  <c:v>36831</c:v>
                </c:pt>
                <c:pt idx="122">
                  <c:v>36861</c:v>
                </c:pt>
                <c:pt idx="123">
                  <c:v>36892</c:v>
                </c:pt>
                <c:pt idx="124">
                  <c:v>36923</c:v>
                </c:pt>
                <c:pt idx="125">
                  <c:v>36951</c:v>
                </c:pt>
                <c:pt idx="126">
                  <c:v>36982</c:v>
                </c:pt>
                <c:pt idx="127">
                  <c:v>37012</c:v>
                </c:pt>
                <c:pt idx="128">
                  <c:v>37043</c:v>
                </c:pt>
                <c:pt idx="129">
                  <c:v>37073</c:v>
                </c:pt>
                <c:pt idx="130">
                  <c:v>37104</c:v>
                </c:pt>
                <c:pt idx="131">
                  <c:v>37135</c:v>
                </c:pt>
                <c:pt idx="132">
                  <c:v>37165</c:v>
                </c:pt>
                <c:pt idx="133">
                  <c:v>37196</c:v>
                </c:pt>
                <c:pt idx="134">
                  <c:v>37226</c:v>
                </c:pt>
                <c:pt idx="135">
                  <c:v>37257</c:v>
                </c:pt>
                <c:pt idx="136">
                  <c:v>37288</c:v>
                </c:pt>
                <c:pt idx="137">
                  <c:v>37316</c:v>
                </c:pt>
                <c:pt idx="138">
                  <c:v>37347</c:v>
                </c:pt>
                <c:pt idx="139">
                  <c:v>37377</c:v>
                </c:pt>
                <c:pt idx="140">
                  <c:v>37408</c:v>
                </c:pt>
                <c:pt idx="141">
                  <c:v>37438</c:v>
                </c:pt>
                <c:pt idx="142">
                  <c:v>37469</c:v>
                </c:pt>
                <c:pt idx="143">
                  <c:v>37500</c:v>
                </c:pt>
                <c:pt idx="144">
                  <c:v>37530</c:v>
                </c:pt>
                <c:pt idx="145">
                  <c:v>37561</c:v>
                </c:pt>
                <c:pt idx="146">
                  <c:v>37591</c:v>
                </c:pt>
                <c:pt idx="147">
                  <c:v>37622</c:v>
                </c:pt>
                <c:pt idx="148">
                  <c:v>37653</c:v>
                </c:pt>
                <c:pt idx="149">
                  <c:v>37681</c:v>
                </c:pt>
                <c:pt idx="150">
                  <c:v>37712</c:v>
                </c:pt>
                <c:pt idx="151">
                  <c:v>37742</c:v>
                </c:pt>
                <c:pt idx="152">
                  <c:v>37773</c:v>
                </c:pt>
                <c:pt idx="153">
                  <c:v>37803</c:v>
                </c:pt>
                <c:pt idx="154">
                  <c:v>37834</c:v>
                </c:pt>
                <c:pt idx="155">
                  <c:v>37865</c:v>
                </c:pt>
                <c:pt idx="156">
                  <c:v>37895</c:v>
                </c:pt>
                <c:pt idx="157">
                  <c:v>37926</c:v>
                </c:pt>
                <c:pt idx="158">
                  <c:v>37956</c:v>
                </c:pt>
                <c:pt idx="159">
                  <c:v>37987</c:v>
                </c:pt>
                <c:pt idx="160">
                  <c:v>38018</c:v>
                </c:pt>
                <c:pt idx="161">
                  <c:v>38047</c:v>
                </c:pt>
                <c:pt idx="162">
                  <c:v>38078</c:v>
                </c:pt>
                <c:pt idx="163">
                  <c:v>38108</c:v>
                </c:pt>
                <c:pt idx="164">
                  <c:v>38139</c:v>
                </c:pt>
                <c:pt idx="165">
                  <c:v>38169</c:v>
                </c:pt>
                <c:pt idx="166">
                  <c:v>38200</c:v>
                </c:pt>
                <c:pt idx="167">
                  <c:v>38231</c:v>
                </c:pt>
                <c:pt idx="168">
                  <c:v>38261</c:v>
                </c:pt>
                <c:pt idx="169">
                  <c:v>38292</c:v>
                </c:pt>
                <c:pt idx="170">
                  <c:v>38322</c:v>
                </c:pt>
                <c:pt idx="171">
                  <c:v>38353</c:v>
                </c:pt>
                <c:pt idx="172">
                  <c:v>38384</c:v>
                </c:pt>
                <c:pt idx="173">
                  <c:v>38412</c:v>
                </c:pt>
                <c:pt idx="174">
                  <c:v>38443</c:v>
                </c:pt>
                <c:pt idx="175">
                  <c:v>38473</c:v>
                </c:pt>
                <c:pt idx="176">
                  <c:v>38504</c:v>
                </c:pt>
                <c:pt idx="177">
                  <c:v>38534</c:v>
                </c:pt>
                <c:pt idx="178">
                  <c:v>38565</c:v>
                </c:pt>
                <c:pt idx="179">
                  <c:v>38596</c:v>
                </c:pt>
                <c:pt idx="180">
                  <c:v>38626</c:v>
                </c:pt>
                <c:pt idx="181">
                  <c:v>38657</c:v>
                </c:pt>
                <c:pt idx="182">
                  <c:v>38687</c:v>
                </c:pt>
                <c:pt idx="183">
                  <c:v>38718</c:v>
                </c:pt>
                <c:pt idx="184">
                  <c:v>38749</c:v>
                </c:pt>
                <c:pt idx="185">
                  <c:v>38777</c:v>
                </c:pt>
                <c:pt idx="186">
                  <c:v>38808</c:v>
                </c:pt>
                <c:pt idx="187">
                  <c:v>38838</c:v>
                </c:pt>
                <c:pt idx="188">
                  <c:v>38869</c:v>
                </c:pt>
                <c:pt idx="189">
                  <c:v>38899</c:v>
                </c:pt>
                <c:pt idx="190">
                  <c:v>38930</c:v>
                </c:pt>
                <c:pt idx="191">
                  <c:v>38961</c:v>
                </c:pt>
                <c:pt idx="192">
                  <c:v>38991</c:v>
                </c:pt>
                <c:pt idx="193">
                  <c:v>39022</c:v>
                </c:pt>
                <c:pt idx="194">
                  <c:v>39052</c:v>
                </c:pt>
                <c:pt idx="195">
                  <c:v>39083</c:v>
                </c:pt>
                <c:pt idx="196">
                  <c:v>39114</c:v>
                </c:pt>
                <c:pt idx="197">
                  <c:v>39142</c:v>
                </c:pt>
                <c:pt idx="198">
                  <c:v>39173</c:v>
                </c:pt>
                <c:pt idx="199">
                  <c:v>39203</c:v>
                </c:pt>
                <c:pt idx="200">
                  <c:v>39234</c:v>
                </c:pt>
                <c:pt idx="201">
                  <c:v>39264</c:v>
                </c:pt>
                <c:pt idx="202">
                  <c:v>39295</c:v>
                </c:pt>
                <c:pt idx="203">
                  <c:v>39326</c:v>
                </c:pt>
                <c:pt idx="204">
                  <c:v>39356</c:v>
                </c:pt>
                <c:pt idx="205">
                  <c:v>39387</c:v>
                </c:pt>
                <c:pt idx="206">
                  <c:v>39417</c:v>
                </c:pt>
                <c:pt idx="207">
                  <c:v>39448</c:v>
                </c:pt>
                <c:pt idx="208">
                  <c:v>39479</c:v>
                </c:pt>
                <c:pt idx="209">
                  <c:v>39508</c:v>
                </c:pt>
                <c:pt idx="210">
                  <c:v>39539</c:v>
                </c:pt>
                <c:pt idx="211">
                  <c:v>39569</c:v>
                </c:pt>
                <c:pt idx="212">
                  <c:v>39600</c:v>
                </c:pt>
                <c:pt idx="213">
                  <c:v>39630</c:v>
                </c:pt>
                <c:pt idx="214">
                  <c:v>39661</c:v>
                </c:pt>
                <c:pt idx="215">
                  <c:v>39692</c:v>
                </c:pt>
                <c:pt idx="216">
                  <c:v>39722</c:v>
                </c:pt>
                <c:pt idx="217">
                  <c:v>39753</c:v>
                </c:pt>
                <c:pt idx="218">
                  <c:v>39783</c:v>
                </c:pt>
                <c:pt idx="219">
                  <c:v>39814</c:v>
                </c:pt>
                <c:pt idx="220">
                  <c:v>39845</c:v>
                </c:pt>
                <c:pt idx="221">
                  <c:v>39873</c:v>
                </c:pt>
                <c:pt idx="222">
                  <c:v>39904</c:v>
                </c:pt>
                <c:pt idx="223">
                  <c:v>39934</c:v>
                </c:pt>
                <c:pt idx="224">
                  <c:v>39965</c:v>
                </c:pt>
                <c:pt idx="225">
                  <c:v>39995</c:v>
                </c:pt>
                <c:pt idx="226">
                  <c:v>40026</c:v>
                </c:pt>
                <c:pt idx="227">
                  <c:v>40057</c:v>
                </c:pt>
                <c:pt idx="228">
                  <c:v>40087</c:v>
                </c:pt>
                <c:pt idx="229">
                  <c:v>40118</c:v>
                </c:pt>
                <c:pt idx="230">
                  <c:v>40148</c:v>
                </c:pt>
                <c:pt idx="231">
                  <c:v>40179</c:v>
                </c:pt>
                <c:pt idx="232">
                  <c:v>40210</c:v>
                </c:pt>
                <c:pt idx="233">
                  <c:v>40238</c:v>
                </c:pt>
                <c:pt idx="234">
                  <c:v>40269</c:v>
                </c:pt>
                <c:pt idx="235">
                  <c:v>40299</c:v>
                </c:pt>
                <c:pt idx="236">
                  <c:v>40330</c:v>
                </c:pt>
                <c:pt idx="237">
                  <c:v>40360</c:v>
                </c:pt>
                <c:pt idx="238">
                  <c:v>40391</c:v>
                </c:pt>
                <c:pt idx="239">
                  <c:v>40422</c:v>
                </c:pt>
                <c:pt idx="240">
                  <c:v>40452</c:v>
                </c:pt>
                <c:pt idx="241">
                  <c:v>40483</c:v>
                </c:pt>
                <c:pt idx="242">
                  <c:v>40513</c:v>
                </c:pt>
                <c:pt idx="243">
                  <c:v>40544</c:v>
                </c:pt>
                <c:pt idx="244">
                  <c:v>40575</c:v>
                </c:pt>
                <c:pt idx="245">
                  <c:v>40603</c:v>
                </c:pt>
                <c:pt idx="246">
                  <c:v>40634</c:v>
                </c:pt>
                <c:pt idx="247">
                  <c:v>40664</c:v>
                </c:pt>
                <c:pt idx="248">
                  <c:v>40695</c:v>
                </c:pt>
                <c:pt idx="249">
                  <c:v>40725</c:v>
                </c:pt>
                <c:pt idx="250">
                  <c:v>40756</c:v>
                </c:pt>
                <c:pt idx="251">
                  <c:v>40787</c:v>
                </c:pt>
                <c:pt idx="252">
                  <c:v>40817</c:v>
                </c:pt>
                <c:pt idx="253">
                  <c:v>40848</c:v>
                </c:pt>
                <c:pt idx="254">
                  <c:v>40878</c:v>
                </c:pt>
                <c:pt idx="255">
                  <c:v>40909</c:v>
                </c:pt>
                <c:pt idx="256">
                  <c:v>40940</c:v>
                </c:pt>
                <c:pt idx="257">
                  <c:v>40969</c:v>
                </c:pt>
                <c:pt idx="258">
                  <c:v>41000</c:v>
                </c:pt>
                <c:pt idx="259">
                  <c:v>41030</c:v>
                </c:pt>
                <c:pt idx="260">
                  <c:v>41061</c:v>
                </c:pt>
                <c:pt idx="261">
                  <c:v>41091</c:v>
                </c:pt>
                <c:pt idx="262">
                  <c:v>41122</c:v>
                </c:pt>
                <c:pt idx="263">
                  <c:v>41153</c:v>
                </c:pt>
                <c:pt idx="264">
                  <c:v>41183</c:v>
                </c:pt>
                <c:pt idx="265">
                  <c:v>41214</c:v>
                </c:pt>
                <c:pt idx="266">
                  <c:v>41244</c:v>
                </c:pt>
                <c:pt idx="267">
                  <c:v>41275</c:v>
                </c:pt>
                <c:pt idx="268">
                  <c:v>41306</c:v>
                </c:pt>
                <c:pt idx="269">
                  <c:v>41334</c:v>
                </c:pt>
                <c:pt idx="270">
                  <c:v>41365</c:v>
                </c:pt>
                <c:pt idx="271">
                  <c:v>41395</c:v>
                </c:pt>
                <c:pt idx="272">
                  <c:v>41426</c:v>
                </c:pt>
                <c:pt idx="273">
                  <c:v>41456</c:v>
                </c:pt>
                <c:pt idx="274">
                  <c:v>41487</c:v>
                </c:pt>
                <c:pt idx="275">
                  <c:v>41518</c:v>
                </c:pt>
                <c:pt idx="276">
                  <c:v>41548</c:v>
                </c:pt>
                <c:pt idx="277">
                  <c:v>41579</c:v>
                </c:pt>
                <c:pt idx="278">
                  <c:v>41609</c:v>
                </c:pt>
                <c:pt idx="279">
                  <c:v>41640</c:v>
                </c:pt>
                <c:pt idx="280">
                  <c:v>41671</c:v>
                </c:pt>
                <c:pt idx="281">
                  <c:v>41699</c:v>
                </c:pt>
                <c:pt idx="282">
                  <c:v>41730</c:v>
                </c:pt>
                <c:pt idx="283">
                  <c:v>41760</c:v>
                </c:pt>
                <c:pt idx="284">
                  <c:v>41791</c:v>
                </c:pt>
                <c:pt idx="285">
                  <c:v>41821</c:v>
                </c:pt>
                <c:pt idx="286">
                  <c:v>41852</c:v>
                </c:pt>
                <c:pt idx="287">
                  <c:v>41883</c:v>
                </c:pt>
                <c:pt idx="288">
                  <c:v>41913</c:v>
                </c:pt>
                <c:pt idx="289">
                  <c:v>41944</c:v>
                </c:pt>
                <c:pt idx="290">
                  <c:v>41974</c:v>
                </c:pt>
                <c:pt idx="291">
                  <c:v>42005</c:v>
                </c:pt>
                <c:pt idx="292">
                  <c:v>42036</c:v>
                </c:pt>
                <c:pt idx="293">
                  <c:v>42064</c:v>
                </c:pt>
                <c:pt idx="294">
                  <c:v>42095</c:v>
                </c:pt>
                <c:pt idx="295">
                  <c:v>42125</c:v>
                </c:pt>
                <c:pt idx="296">
                  <c:v>42156</c:v>
                </c:pt>
                <c:pt idx="297">
                  <c:v>42186</c:v>
                </c:pt>
                <c:pt idx="298">
                  <c:v>42217</c:v>
                </c:pt>
                <c:pt idx="299">
                  <c:v>42248</c:v>
                </c:pt>
                <c:pt idx="300">
                  <c:v>42278</c:v>
                </c:pt>
                <c:pt idx="301">
                  <c:v>42309</c:v>
                </c:pt>
                <c:pt idx="302">
                  <c:v>42339</c:v>
                </c:pt>
                <c:pt idx="303">
                  <c:v>42370</c:v>
                </c:pt>
                <c:pt idx="304">
                  <c:v>42401</c:v>
                </c:pt>
                <c:pt idx="305">
                  <c:v>42430</c:v>
                </c:pt>
                <c:pt idx="306">
                  <c:v>42461</c:v>
                </c:pt>
                <c:pt idx="307">
                  <c:v>42491</c:v>
                </c:pt>
                <c:pt idx="308">
                  <c:v>42522</c:v>
                </c:pt>
                <c:pt idx="309">
                  <c:v>42552</c:v>
                </c:pt>
                <c:pt idx="310">
                  <c:v>42583</c:v>
                </c:pt>
                <c:pt idx="311">
                  <c:v>42614</c:v>
                </c:pt>
                <c:pt idx="312">
                  <c:v>42644</c:v>
                </c:pt>
                <c:pt idx="313">
                  <c:v>42675</c:v>
                </c:pt>
                <c:pt idx="314">
                  <c:v>42705</c:v>
                </c:pt>
                <c:pt idx="315">
                  <c:v>42736</c:v>
                </c:pt>
                <c:pt idx="316">
                  <c:v>42767</c:v>
                </c:pt>
                <c:pt idx="317">
                  <c:v>42795</c:v>
                </c:pt>
                <c:pt idx="318">
                  <c:v>42826</c:v>
                </c:pt>
                <c:pt idx="319">
                  <c:v>42856</c:v>
                </c:pt>
                <c:pt idx="320">
                  <c:v>42887</c:v>
                </c:pt>
                <c:pt idx="321">
                  <c:v>42917</c:v>
                </c:pt>
                <c:pt idx="322">
                  <c:v>42948</c:v>
                </c:pt>
                <c:pt idx="323">
                  <c:v>42979</c:v>
                </c:pt>
                <c:pt idx="324">
                  <c:v>43009</c:v>
                </c:pt>
                <c:pt idx="325">
                  <c:v>43040</c:v>
                </c:pt>
                <c:pt idx="326">
                  <c:v>43070</c:v>
                </c:pt>
                <c:pt idx="327">
                  <c:v>43101</c:v>
                </c:pt>
                <c:pt idx="328">
                  <c:v>43132</c:v>
                </c:pt>
                <c:pt idx="329">
                  <c:v>43160</c:v>
                </c:pt>
                <c:pt idx="330">
                  <c:v>43191</c:v>
                </c:pt>
                <c:pt idx="331">
                  <c:v>43221</c:v>
                </c:pt>
                <c:pt idx="332">
                  <c:v>43252</c:v>
                </c:pt>
                <c:pt idx="333">
                  <c:v>43282</c:v>
                </c:pt>
                <c:pt idx="334">
                  <c:v>43313</c:v>
                </c:pt>
                <c:pt idx="335">
                  <c:v>43344</c:v>
                </c:pt>
                <c:pt idx="336">
                  <c:v>43374</c:v>
                </c:pt>
                <c:pt idx="337">
                  <c:v>43405</c:v>
                </c:pt>
                <c:pt idx="338">
                  <c:v>43435</c:v>
                </c:pt>
                <c:pt idx="339">
                  <c:v>43466</c:v>
                </c:pt>
                <c:pt idx="340">
                  <c:v>43497</c:v>
                </c:pt>
                <c:pt idx="341">
                  <c:v>43525</c:v>
                </c:pt>
                <c:pt idx="342">
                  <c:v>43556</c:v>
                </c:pt>
                <c:pt idx="343">
                  <c:v>43586</c:v>
                </c:pt>
                <c:pt idx="344">
                  <c:v>43617</c:v>
                </c:pt>
                <c:pt idx="345">
                  <c:v>43647</c:v>
                </c:pt>
                <c:pt idx="346">
                  <c:v>43678</c:v>
                </c:pt>
                <c:pt idx="347">
                  <c:v>43709</c:v>
                </c:pt>
                <c:pt idx="348">
                  <c:v>43739</c:v>
                </c:pt>
                <c:pt idx="349">
                  <c:v>43770</c:v>
                </c:pt>
                <c:pt idx="350">
                  <c:v>43800</c:v>
                </c:pt>
                <c:pt idx="351">
                  <c:v>43831</c:v>
                </c:pt>
                <c:pt idx="352">
                  <c:v>43862</c:v>
                </c:pt>
                <c:pt idx="353">
                  <c:v>43891</c:v>
                </c:pt>
                <c:pt idx="354">
                  <c:v>43922</c:v>
                </c:pt>
                <c:pt idx="355">
                  <c:v>43952</c:v>
                </c:pt>
                <c:pt idx="356">
                  <c:v>43983</c:v>
                </c:pt>
                <c:pt idx="357">
                  <c:v>44013</c:v>
                </c:pt>
                <c:pt idx="358">
                  <c:v>44044</c:v>
                </c:pt>
                <c:pt idx="359">
                  <c:v>44075</c:v>
                </c:pt>
                <c:pt idx="360">
                  <c:v>44105</c:v>
                </c:pt>
                <c:pt idx="361">
                  <c:v>44136</c:v>
                </c:pt>
                <c:pt idx="362">
                  <c:v>44166</c:v>
                </c:pt>
                <c:pt idx="363">
                  <c:v>44197</c:v>
                </c:pt>
                <c:pt idx="364">
                  <c:v>44228</c:v>
                </c:pt>
                <c:pt idx="365">
                  <c:v>44256</c:v>
                </c:pt>
                <c:pt idx="366">
                  <c:v>44287</c:v>
                </c:pt>
                <c:pt idx="367">
                  <c:v>44317</c:v>
                </c:pt>
                <c:pt idx="368">
                  <c:v>44348</c:v>
                </c:pt>
                <c:pt idx="369">
                  <c:v>44378</c:v>
                </c:pt>
                <c:pt idx="370">
                  <c:v>44409</c:v>
                </c:pt>
                <c:pt idx="371">
                  <c:v>44440</c:v>
                </c:pt>
                <c:pt idx="372">
                  <c:v>44470</c:v>
                </c:pt>
                <c:pt idx="373">
                  <c:v>44501</c:v>
                </c:pt>
                <c:pt idx="374">
                  <c:v>44531</c:v>
                </c:pt>
                <c:pt idx="375">
                  <c:v>44562</c:v>
                </c:pt>
                <c:pt idx="376">
                  <c:v>44593</c:v>
                </c:pt>
                <c:pt idx="377">
                  <c:v>44621</c:v>
                </c:pt>
                <c:pt idx="378">
                  <c:v>44652</c:v>
                </c:pt>
                <c:pt idx="379">
                  <c:v>44682</c:v>
                </c:pt>
                <c:pt idx="380">
                  <c:v>44713</c:v>
                </c:pt>
                <c:pt idx="381">
                  <c:v>44743</c:v>
                </c:pt>
                <c:pt idx="382">
                  <c:v>44774</c:v>
                </c:pt>
                <c:pt idx="383">
                  <c:v>44805</c:v>
                </c:pt>
                <c:pt idx="384">
                  <c:v>44835</c:v>
                </c:pt>
                <c:pt idx="385">
                  <c:v>44866</c:v>
                </c:pt>
                <c:pt idx="386">
                  <c:v>44896</c:v>
                </c:pt>
                <c:pt idx="387">
                  <c:v>44927</c:v>
                </c:pt>
                <c:pt idx="388">
                  <c:v>44958</c:v>
                </c:pt>
                <c:pt idx="389">
                  <c:v>44986</c:v>
                </c:pt>
                <c:pt idx="390">
                  <c:v>45017</c:v>
                </c:pt>
                <c:pt idx="391">
                  <c:v>45047</c:v>
                </c:pt>
                <c:pt idx="392">
                  <c:v>45078</c:v>
                </c:pt>
                <c:pt idx="393">
                  <c:v>45108</c:v>
                </c:pt>
                <c:pt idx="394">
                  <c:v>45139</c:v>
                </c:pt>
                <c:pt idx="395">
                  <c:v>45170</c:v>
                </c:pt>
                <c:pt idx="396">
                  <c:v>45200</c:v>
                </c:pt>
                <c:pt idx="397">
                  <c:v>45231</c:v>
                </c:pt>
                <c:pt idx="398">
                  <c:v>45261</c:v>
                </c:pt>
                <c:pt idx="399">
                  <c:v>45292</c:v>
                </c:pt>
                <c:pt idx="400">
                  <c:v>45323</c:v>
                </c:pt>
                <c:pt idx="401">
                  <c:v>45352</c:v>
                </c:pt>
                <c:pt idx="402">
                  <c:v>45383</c:v>
                </c:pt>
                <c:pt idx="403">
                  <c:v>45413</c:v>
                </c:pt>
                <c:pt idx="404">
                  <c:v>45444</c:v>
                </c:pt>
                <c:pt idx="405">
                  <c:v>45474</c:v>
                </c:pt>
                <c:pt idx="406">
                  <c:v>45505</c:v>
                </c:pt>
                <c:pt idx="407">
                  <c:v>45536</c:v>
                </c:pt>
                <c:pt idx="408">
                  <c:v>45566</c:v>
                </c:pt>
                <c:pt idx="409">
                  <c:v>45597</c:v>
                </c:pt>
                <c:pt idx="410">
                  <c:v>45627</c:v>
                </c:pt>
                <c:pt idx="411">
                  <c:v>45658</c:v>
                </c:pt>
                <c:pt idx="412">
                  <c:v>45689</c:v>
                </c:pt>
                <c:pt idx="413">
                  <c:v>45717</c:v>
                </c:pt>
                <c:pt idx="414">
                  <c:v>45748</c:v>
                </c:pt>
                <c:pt idx="415">
                  <c:v>45778</c:v>
                </c:pt>
                <c:pt idx="416">
                  <c:v>45809</c:v>
                </c:pt>
                <c:pt idx="417">
                  <c:v>45839</c:v>
                </c:pt>
                <c:pt idx="418">
                  <c:v>45870</c:v>
                </c:pt>
                <c:pt idx="419">
                  <c:v>45901</c:v>
                </c:pt>
                <c:pt idx="420">
                  <c:v>45931</c:v>
                </c:pt>
                <c:pt idx="421">
                  <c:v>45962</c:v>
                </c:pt>
                <c:pt idx="422">
                  <c:v>45992</c:v>
                </c:pt>
                <c:pt idx="423">
                  <c:v>46023</c:v>
                </c:pt>
                <c:pt idx="424">
                  <c:v>46054</c:v>
                </c:pt>
                <c:pt idx="425">
                  <c:v>46082</c:v>
                </c:pt>
                <c:pt idx="426">
                  <c:v>46113</c:v>
                </c:pt>
                <c:pt idx="427">
                  <c:v>46143</c:v>
                </c:pt>
                <c:pt idx="428">
                  <c:v>46174</c:v>
                </c:pt>
                <c:pt idx="429">
                  <c:v>46204</c:v>
                </c:pt>
                <c:pt idx="430">
                  <c:v>46235</c:v>
                </c:pt>
                <c:pt idx="431">
                  <c:v>46266</c:v>
                </c:pt>
                <c:pt idx="432">
                  <c:v>46296</c:v>
                </c:pt>
                <c:pt idx="433">
                  <c:v>46327</c:v>
                </c:pt>
                <c:pt idx="434">
                  <c:v>46357</c:v>
                </c:pt>
                <c:pt idx="435">
                  <c:v>46388</c:v>
                </c:pt>
                <c:pt idx="436">
                  <c:v>46419</c:v>
                </c:pt>
                <c:pt idx="437">
                  <c:v>46447</c:v>
                </c:pt>
                <c:pt idx="438">
                  <c:v>46478</c:v>
                </c:pt>
                <c:pt idx="439">
                  <c:v>46508</c:v>
                </c:pt>
                <c:pt idx="440">
                  <c:v>46539</c:v>
                </c:pt>
                <c:pt idx="441">
                  <c:v>46569</c:v>
                </c:pt>
                <c:pt idx="442">
                  <c:v>46600</c:v>
                </c:pt>
                <c:pt idx="443">
                  <c:v>46631</c:v>
                </c:pt>
                <c:pt idx="444">
                  <c:v>46661</c:v>
                </c:pt>
                <c:pt idx="445">
                  <c:v>46692</c:v>
                </c:pt>
                <c:pt idx="446">
                  <c:v>46722</c:v>
                </c:pt>
                <c:pt idx="447">
                  <c:v>46753</c:v>
                </c:pt>
                <c:pt idx="448">
                  <c:v>46784</c:v>
                </c:pt>
                <c:pt idx="449">
                  <c:v>46813</c:v>
                </c:pt>
                <c:pt idx="450">
                  <c:v>46844</c:v>
                </c:pt>
                <c:pt idx="451">
                  <c:v>46874</c:v>
                </c:pt>
                <c:pt idx="452">
                  <c:v>46905</c:v>
                </c:pt>
                <c:pt idx="453">
                  <c:v>46935</c:v>
                </c:pt>
                <c:pt idx="454">
                  <c:v>46966</c:v>
                </c:pt>
                <c:pt idx="455">
                  <c:v>46997</c:v>
                </c:pt>
                <c:pt idx="456">
                  <c:v>47027</c:v>
                </c:pt>
                <c:pt idx="457">
                  <c:v>47058</c:v>
                </c:pt>
                <c:pt idx="458">
                  <c:v>47088</c:v>
                </c:pt>
                <c:pt idx="459">
                  <c:v>47119</c:v>
                </c:pt>
                <c:pt idx="460">
                  <c:v>47150</c:v>
                </c:pt>
                <c:pt idx="461">
                  <c:v>47178</c:v>
                </c:pt>
                <c:pt idx="462">
                  <c:v>47209</c:v>
                </c:pt>
                <c:pt idx="463">
                  <c:v>47239</c:v>
                </c:pt>
                <c:pt idx="464">
                  <c:v>47270</c:v>
                </c:pt>
                <c:pt idx="465">
                  <c:v>47300</c:v>
                </c:pt>
                <c:pt idx="466">
                  <c:v>47331</c:v>
                </c:pt>
                <c:pt idx="467">
                  <c:v>47362</c:v>
                </c:pt>
                <c:pt idx="468">
                  <c:v>47392</c:v>
                </c:pt>
                <c:pt idx="469">
                  <c:v>47423</c:v>
                </c:pt>
                <c:pt idx="470">
                  <c:v>47453</c:v>
                </c:pt>
                <c:pt idx="471">
                  <c:v>47484</c:v>
                </c:pt>
                <c:pt idx="472">
                  <c:v>47515</c:v>
                </c:pt>
                <c:pt idx="473">
                  <c:v>47543</c:v>
                </c:pt>
                <c:pt idx="474">
                  <c:v>47574</c:v>
                </c:pt>
                <c:pt idx="475">
                  <c:v>47604</c:v>
                </c:pt>
                <c:pt idx="476">
                  <c:v>47635</c:v>
                </c:pt>
                <c:pt idx="477">
                  <c:v>47665</c:v>
                </c:pt>
                <c:pt idx="478">
                  <c:v>47696</c:v>
                </c:pt>
                <c:pt idx="479">
                  <c:v>47727</c:v>
                </c:pt>
                <c:pt idx="480">
                  <c:v>47757</c:v>
                </c:pt>
                <c:pt idx="481">
                  <c:v>47788</c:v>
                </c:pt>
              </c:numCache>
            </c:numRef>
          </c:cat>
          <c:val>
            <c:numRef>
              <c:f>Calculations!$R$11:$R$492</c:f>
              <c:numCache>
                <c:formatCode>0</c:formatCode>
                <c:ptCount val="482"/>
                <c:pt idx="0">
                  <c:v>3400.7</c:v>
                </c:pt>
                <c:pt idx="1">
                  <c:v>3405.05</c:v>
                </c:pt>
                <c:pt idx="2">
                  <c:v>3369</c:v>
                </c:pt>
                <c:pt idx="3">
                  <c:v>3395.65</c:v>
                </c:pt>
                <c:pt idx="4">
                  <c:v>3220.4500000000003</c:v>
                </c:pt>
                <c:pt idx="5">
                  <c:v>3210.9500000000003</c:v>
                </c:pt>
                <c:pt idx="6">
                  <c:v>3162.6</c:v>
                </c:pt>
                <c:pt idx="7">
                  <c:v>3141.35</c:v>
                </c:pt>
                <c:pt idx="8">
                  <c:v>3219.3</c:v>
                </c:pt>
                <c:pt idx="9">
                  <c:v>3219.9</c:v>
                </c:pt>
                <c:pt idx="10">
                  <c:v>3108.6000000000004</c:v>
                </c:pt>
                <c:pt idx="11">
                  <c:v>3033.5</c:v>
                </c:pt>
                <c:pt idx="12">
                  <c:v>3115.8999999999996</c:v>
                </c:pt>
                <c:pt idx="13">
                  <c:v>3121.25</c:v>
                </c:pt>
                <c:pt idx="14">
                  <c:v>3125.1499999999996</c:v>
                </c:pt>
                <c:pt idx="15">
                  <c:v>3063.5</c:v>
                </c:pt>
                <c:pt idx="16">
                  <c:v>3045.6</c:v>
                </c:pt>
                <c:pt idx="17">
                  <c:v>2948.05</c:v>
                </c:pt>
                <c:pt idx="18">
                  <c:v>2894.5</c:v>
                </c:pt>
                <c:pt idx="19">
                  <c:v>2879.75</c:v>
                </c:pt>
                <c:pt idx="20">
                  <c:v>2901.5499999999997</c:v>
                </c:pt>
                <c:pt idx="21">
                  <c:v>2999.45</c:v>
                </c:pt>
                <c:pt idx="22">
                  <c:v>2902.4</c:v>
                </c:pt>
                <c:pt idx="23">
                  <c:v>2919.5</c:v>
                </c:pt>
                <c:pt idx="24">
                  <c:v>2896.2</c:v>
                </c:pt>
                <c:pt idx="25">
                  <c:v>2815</c:v>
                </c:pt>
                <c:pt idx="26">
                  <c:v>2815.75</c:v>
                </c:pt>
                <c:pt idx="27">
                  <c:v>2752.5</c:v>
                </c:pt>
                <c:pt idx="28">
                  <c:v>2746.45</c:v>
                </c:pt>
                <c:pt idx="29">
                  <c:v>2744.4</c:v>
                </c:pt>
                <c:pt idx="30">
                  <c:v>2832.55</c:v>
                </c:pt>
                <c:pt idx="31">
                  <c:v>3043.05</c:v>
                </c:pt>
                <c:pt idx="32">
                  <c:v>3074</c:v>
                </c:pt>
                <c:pt idx="33">
                  <c:v>3246.3999999999996</c:v>
                </c:pt>
                <c:pt idx="34">
                  <c:v>3114.45</c:v>
                </c:pt>
                <c:pt idx="35">
                  <c:v>2919.3</c:v>
                </c:pt>
                <c:pt idx="36">
                  <c:v>2984.45</c:v>
                </c:pt>
                <c:pt idx="37">
                  <c:v>3061.6000000000004</c:v>
                </c:pt>
                <c:pt idx="38">
                  <c:v>3140</c:v>
                </c:pt>
                <c:pt idx="39">
                  <c:v>3154.35</c:v>
                </c:pt>
                <c:pt idx="40">
                  <c:v>3106.75</c:v>
                </c:pt>
                <c:pt idx="41">
                  <c:v>3112.9500000000003</c:v>
                </c:pt>
                <c:pt idx="42">
                  <c:v>3054.15</c:v>
                </c:pt>
                <c:pt idx="43">
                  <c:v>3086.65</c:v>
                </c:pt>
                <c:pt idx="44">
                  <c:v>3107.9500000000003</c:v>
                </c:pt>
                <c:pt idx="45">
                  <c:v>3099.2000000000003</c:v>
                </c:pt>
                <c:pt idx="46">
                  <c:v>3047</c:v>
                </c:pt>
                <c:pt idx="47">
                  <c:v>3128.05</c:v>
                </c:pt>
                <c:pt idx="48">
                  <c:v>3108.75</c:v>
                </c:pt>
                <c:pt idx="49">
                  <c:v>3062.7999999999997</c:v>
                </c:pt>
                <c:pt idx="50">
                  <c:v>3022.7</c:v>
                </c:pt>
                <c:pt idx="51">
                  <c:v>3004.8</c:v>
                </c:pt>
                <c:pt idx="52">
                  <c:v>2977.25</c:v>
                </c:pt>
                <c:pt idx="53">
                  <c:v>3013.95</c:v>
                </c:pt>
                <c:pt idx="54">
                  <c:v>3070.4500000000003</c:v>
                </c:pt>
                <c:pt idx="55">
                  <c:v>3018.7</c:v>
                </c:pt>
                <c:pt idx="56">
                  <c:v>3032.7999999999997</c:v>
                </c:pt>
                <c:pt idx="57">
                  <c:v>3021.95</c:v>
                </c:pt>
                <c:pt idx="58">
                  <c:v>2995.4</c:v>
                </c:pt>
                <c:pt idx="59">
                  <c:v>2984.35</c:v>
                </c:pt>
                <c:pt idx="60">
                  <c:v>2975.9500000000003</c:v>
                </c:pt>
                <c:pt idx="61">
                  <c:v>2992.9500000000003</c:v>
                </c:pt>
                <c:pt idx="62">
                  <c:v>3011.65</c:v>
                </c:pt>
                <c:pt idx="63">
                  <c:v>3095.7999999999997</c:v>
                </c:pt>
                <c:pt idx="64">
                  <c:v>3116.9</c:v>
                </c:pt>
                <c:pt idx="65">
                  <c:v>3036.5</c:v>
                </c:pt>
                <c:pt idx="66">
                  <c:v>2998.95</c:v>
                </c:pt>
                <c:pt idx="67">
                  <c:v>2986.75</c:v>
                </c:pt>
                <c:pt idx="68">
                  <c:v>2932.1</c:v>
                </c:pt>
                <c:pt idx="69">
                  <c:v>2915.2</c:v>
                </c:pt>
                <c:pt idx="70">
                  <c:v>2938.8999999999996</c:v>
                </c:pt>
                <c:pt idx="71">
                  <c:v>2894.7000000000003</c:v>
                </c:pt>
                <c:pt idx="72">
                  <c:v>2873.05</c:v>
                </c:pt>
                <c:pt idx="73">
                  <c:v>2842.1</c:v>
                </c:pt>
                <c:pt idx="74">
                  <c:v>2776.35</c:v>
                </c:pt>
                <c:pt idx="75">
                  <c:v>2654.0499999999997</c:v>
                </c:pt>
                <c:pt idx="76">
                  <c:v>2594.0499999999997</c:v>
                </c:pt>
                <c:pt idx="77">
                  <c:v>2620.3500000000004</c:v>
                </c:pt>
                <c:pt idx="78">
                  <c:v>2564.5</c:v>
                </c:pt>
                <c:pt idx="79">
                  <c:v>2565.1999999999998</c:v>
                </c:pt>
                <c:pt idx="80">
                  <c:v>2535.1</c:v>
                </c:pt>
                <c:pt idx="81">
                  <c:v>2408.1999999999998</c:v>
                </c:pt>
                <c:pt idx="82">
                  <c:v>2404.25</c:v>
                </c:pt>
                <c:pt idx="83">
                  <c:v>2391</c:v>
                </c:pt>
                <c:pt idx="84">
                  <c:v>2395.4</c:v>
                </c:pt>
                <c:pt idx="85">
                  <c:v>2258</c:v>
                </c:pt>
                <c:pt idx="86">
                  <c:v>2134.1</c:v>
                </c:pt>
                <c:pt idx="87">
                  <c:v>2135.35</c:v>
                </c:pt>
                <c:pt idx="88">
                  <c:v>2192.5</c:v>
                </c:pt>
                <c:pt idx="89">
                  <c:v>2176.65</c:v>
                </c:pt>
                <c:pt idx="90">
                  <c:v>2264.4</c:v>
                </c:pt>
                <c:pt idx="91">
                  <c:v>2192.4</c:v>
                </c:pt>
                <c:pt idx="92">
                  <c:v>2139.7999999999997</c:v>
                </c:pt>
                <c:pt idx="93">
                  <c:v>2140.9</c:v>
                </c:pt>
                <c:pt idx="94">
                  <c:v>2074</c:v>
                </c:pt>
                <c:pt idx="95">
                  <c:v>2108.1</c:v>
                </c:pt>
                <c:pt idx="96">
                  <c:v>2152.9</c:v>
                </c:pt>
                <c:pt idx="97">
                  <c:v>2140.1</c:v>
                </c:pt>
                <c:pt idx="98">
                  <c:v>2123.4499999999998</c:v>
                </c:pt>
                <c:pt idx="99">
                  <c:v>2084.15</c:v>
                </c:pt>
                <c:pt idx="100">
                  <c:v>2084.6</c:v>
                </c:pt>
                <c:pt idx="101">
                  <c:v>2067.5</c:v>
                </c:pt>
                <c:pt idx="102">
                  <c:v>2029.1999999999998</c:v>
                </c:pt>
                <c:pt idx="103">
                  <c:v>1984.8500000000001</c:v>
                </c:pt>
                <c:pt idx="104">
                  <c:v>1876.2</c:v>
                </c:pt>
                <c:pt idx="105">
                  <c:v>1833.55</c:v>
                </c:pt>
                <c:pt idx="106">
                  <c:v>1832.75</c:v>
                </c:pt>
                <c:pt idx="107">
                  <c:v>1881</c:v>
                </c:pt>
                <c:pt idx="108">
                  <c:v>2204.5500000000002</c:v>
                </c:pt>
                <c:pt idx="109">
                  <c:v>2078.65</c:v>
                </c:pt>
                <c:pt idx="110">
                  <c:v>2006.9499999999998</c:v>
                </c:pt>
                <c:pt idx="111">
                  <c:v>2010.1499999999999</c:v>
                </c:pt>
                <c:pt idx="112">
                  <c:v>2106.5</c:v>
                </c:pt>
                <c:pt idx="113">
                  <c:v>1996.15</c:v>
                </c:pt>
                <c:pt idx="114">
                  <c:v>1948.0500000000002</c:v>
                </c:pt>
                <c:pt idx="115">
                  <c:v>1913.95</c:v>
                </c:pt>
                <c:pt idx="116">
                  <c:v>1977.25</c:v>
                </c:pt>
                <c:pt idx="117">
                  <c:v>1944.4</c:v>
                </c:pt>
                <c:pt idx="118">
                  <c:v>1895.2</c:v>
                </c:pt>
                <c:pt idx="119">
                  <c:v>1880.2</c:v>
                </c:pt>
                <c:pt idx="120">
                  <c:v>1850.8500000000001</c:v>
                </c:pt>
                <c:pt idx="121">
                  <c:v>1823.5</c:v>
                </c:pt>
                <c:pt idx="122">
                  <c:v>1860.8000000000002</c:v>
                </c:pt>
                <c:pt idx="123">
                  <c:v>1809.3000000000002</c:v>
                </c:pt>
                <c:pt idx="124">
                  <c:v>1776.8000000000002</c:v>
                </c:pt>
                <c:pt idx="125">
                  <c:v>1780.6999999999998</c:v>
                </c:pt>
                <c:pt idx="126">
                  <c:v>1756.9499999999998</c:v>
                </c:pt>
                <c:pt idx="127">
                  <c:v>1828.8999999999999</c:v>
                </c:pt>
                <c:pt idx="128">
                  <c:v>1809.1499999999999</c:v>
                </c:pt>
                <c:pt idx="129">
                  <c:v>1797.8</c:v>
                </c:pt>
                <c:pt idx="130">
                  <c:v>1830.4499999999998</c:v>
                </c:pt>
                <c:pt idx="131">
                  <c:v>1896.1000000000001</c:v>
                </c:pt>
                <c:pt idx="132">
                  <c:v>1900.75</c:v>
                </c:pt>
                <c:pt idx="133">
                  <c:v>1857.2</c:v>
                </c:pt>
                <c:pt idx="134">
                  <c:v>1863.3500000000001</c:v>
                </c:pt>
                <c:pt idx="135">
                  <c:v>1895.95</c:v>
                </c:pt>
                <c:pt idx="136">
                  <c:v>1982.8</c:v>
                </c:pt>
                <c:pt idx="137">
                  <c:v>1962.85</c:v>
                </c:pt>
                <c:pt idx="138">
                  <c:v>2008.3000000000002</c:v>
                </c:pt>
                <c:pt idx="139">
                  <c:v>2087.25</c:v>
                </c:pt>
                <c:pt idx="140">
                  <c:v>2131.0499999999997</c:v>
                </c:pt>
                <c:pt idx="141">
                  <c:v>2075.5500000000002</c:v>
                </c:pt>
                <c:pt idx="142">
                  <c:v>2049.1999999999998</c:v>
                </c:pt>
                <c:pt idx="143">
                  <c:v>2103.15</c:v>
                </c:pt>
                <c:pt idx="144">
                  <c:v>2082.9499999999998</c:v>
                </c:pt>
                <c:pt idx="145">
                  <c:v>2099.5</c:v>
                </c:pt>
                <c:pt idx="146">
                  <c:v>2189</c:v>
                </c:pt>
                <c:pt idx="147">
                  <c:v>2342.8000000000002</c:v>
                </c:pt>
                <c:pt idx="148">
                  <c:v>2338.6999999999998</c:v>
                </c:pt>
                <c:pt idx="149">
                  <c:v>2206.75</c:v>
                </c:pt>
                <c:pt idx="150">
                  <c:v>2129.9</c:v>
                </c:pt>
                <c:pt idx="151">
                  <c:v>2311.9</c:v>
                </c:pt>
                <c:pt idx="152">
                  <c:v>2314.5</c:v>
                </c:pt>
                <c:pt idx="153">
                  <c:v>2277.9499999999998</c:v>
                </c:pt>
                <c:pt idx="154">
                  <c:v>2325.9</c:v>
                </c:pt>
                <c:pt idx="155">
                  <c:v>2442.3500000000004</c:v>
                </c:pt>
                <c:pt idx="156">
                  <c:v>2444.0500000000002</c:v>
                </c:pt>
                <c:pt idx="157">
                  <c:v>2520.75</c:v>
                </c:pt>
                <c:pt idx="158">
                  <c:v>2629.5499999999997</c:v>
                </c:pt>
                <c:pt idx="159">
                  <c:v>2666.9</c:v>
                </c:pt>
                <c:pt idx="160">
                  <c:v>2595.75</c:v>
                </c:pt>
                <c:pt idx="161">
                  <c:v>2588.4500000000003</c:v>
                </c:pt>
                <c:pt idx="162">
                  <c:v>2558.6999999999998</c:v>
                </c:pt>
                <c:pt idx="163">
                  <c:v>2421.65</c:v>
                </c:pt>
                <c:pt idx="164">
                  <c:v>2468.6999999999998</c:v>
                </c:pt>
                <c:pt idx="165">
                  <c:v>2507.9499999999998</c:v>
                </c:pt>
                <c:pt idx="166">
                  <c:v>2521.1999999999998</c:v>
                </c:pt>
                <c:pt idx="167">
                  <c:v>2547.1999999999998</c:v>
                </c:pt>
                <c:pt idx="168">
                  <c:v>2627.9</c:v>
                </c:pt>
                <c:pt idx="169">
                  <c:v>2743.95</c:v>
                </c:pt>
                <c:pt idx="170">
                  <c:v>2771.85</c:v>
                </c:pt>
                <c:pt idx="171">
                  <c:v>2652.3</c:v>
                </c:pt>
                <c:pt idx="172">
                  <c:v>2633.25</c:v>
                </c:pt>
                <c:pt idx="173">
                  <c:v>2681.95</c:v>
                </c:pt>
                <c:pt idx="174">
                  <c:v>2631.2</c:v>
                </c:pt>
                <c:pt idx="175">
                  <c:v>2590.2999999999997</c:v>
                </c:pt>
                <c:pt idx="176">
                  <c:v>2642.1</c:v>
                </c:pt>
                <c:pt idx="177">
                  <c:v>2591.4499999999998</c:v>
                </c:pt>
                <c:pt idx="178">
                  <c:v>2660.4</c:v>
                </c:pt>
                <c:pt idx="179">
                  <c:v>2736.3</c:v>
                </c:pt>
                <c:pt idx="180">
                  <c:v>2814.7000000000003</c:v>
                </c:pt>
                <c:pt idx="181">
                  <c:v>2879.1000000000004</c:v>
                </c:pt>
                <c:pt idx="182">
                  <c:v>3093.75</c:v>
                </c:pt>
                <c:pt idx="183">
                  <c:v>3307.4</c:v>
                </c:pt>
                <c:pt idx="184">
                  <c:v>3332.7999999999997</c:v>
                </c:pt>
                <c:pt idx="185">
                  <c:v>3325.85</c:v>
                </c:pt>
                <c:pt idx="186">
                  <c:v>3615.05</c:v>
                </c:pt>
                <c:pt idx="187">
                  <c:v>3978.05</c:v>
                </c:pt>
                <c:pt idx="188">
                  <c:v>3505.3500000000004</c:v>
                </c:pt>
                <c:pt idx="189">
                  <c:v>3716.7000000000003</c:v>
                </c:pt>
                <c:pt idx="190">
                  <c:v>3699.15</c:v>
                </c:pt>
                <c:pt idx="191">
                  <c:v>3516.6000000000004</c:v>
                </c:pt>
                <c:pt idx="192">
                  <c:v>3464.9</c:v>
                </c:pt>
                <c:pt idx="193">
                  <c:v>3716.75</c:v>
                </c:pt>
                <c:pt idx="194">
                  <c:v>3723</c:v>
                </c:pt>
                <c:pt idx="195">
                  <c:v>3720.75</c:v>
                </c:pt>
                <c:pt idx="196">
                  <c:v>3898.75</c:v>
                </c:pt>
                <c:pt idx="197">
                  <c:v>3804.95</c:v>
                </c:pt>
                <c:pt idx="198">
                  <c:v>3923.35</c:v>
                </c:pt>
                <c:pt idx="199">
                  <c:v>3828.1</c:v>
                </c:pt>
                <c:pt idx="200">
                  <c:v>3752.7</c:v>
                </c:pt>
                <c:pt idx="201">
                  <c:v>3812.1499999999996</c:v>
                </c:pt>
                <c:pt idx="202">
                  <c:v>3819.45</c:v>
                </c:pt>
                <c:pt idx="203">
                  <c:v>4079.9</c:v>
                </c:pt>
                <c:pt idx="204">
                  <c:v>4308.75</c:v>
                </c:pt>
                <c:pt idx="205">
                  <c:v>4575.45</c:v>
                </c:pt>
                <c:pt idx="206">
                  <c:v>4562.2000000000007</c:v>
                </c:pt>
                <c:pt idx="207">
                  <c:v>5030.7</c:v>
                </c:pt>
                <c:pt idx="208">
                  <c:v>5197.1500000000005</c:v>
                </c:pt>
                <c:pt idx="209">
                  <c:v>5413.5</c:v>
                </c:pt>
                <c:pt idx="210">
                  <c:v>5053.3999999999996</c:v>
                </c:pt>
                <c:pt idx="211">
                  <c:v>4906.7</c:v>
                </c:pt>
                <c:pt idx="212">
                  <c:v>5073.1499999999996</c:v>
                </c:pt>
                <c:pt idx="213">
                  <c:v>4991</c:v>
                </c:pt>
                <c:pt idx="214">
                  <c:v>4546.6000000000004</c:v>
                </c:pt>
                <c:pt idx="215">
                  <c:v>4846.75</c:v>
                </c:pt>
                <c:pt idx="216">
                  <c:v>4026.45</c:v>
                </c:pt>
                <c:pt idx="217">
                  <c:v>4573.3999999999996</c:v>
                </c:pt>
                <c:pt idx="218">
                  <c:v>4935.8499999999995</c:v>
                </c:pt>
                <c:pt idx="219">
                  <c:v>5195.2</c:v>
                </c:pt>
                <c:pt idx="220">
                  <c:v>5355</c:v>
                </c:pt>
                <c:pt idx="221">
                  <c:v>5036.3999999999996</c:v>
                </c:pt>
                <c:pt idx="222">
                  <c:v>4941.8</c:v>
                </c:pt>
                <c:pt idx="223">
                  <c:v>5443.3</c:v>
                </c:pt>
                <c:pt idx="224">
                  <c:v>5167.7999999999993</c:v>
                </c:pt>
                <c:pt idx="225">
                  <c:v>5202.05</c:v>
                </c:pt>
                <c:pt idx="226">
                  <c:v>5283.9</c:v>
                </c:pt>
                <c:pt idx="227">
                  <c:v>5612</c:v>
                </c:pt>
                <c:pt idx="228">
                  <c:v>5740.8</c:v>
                </c:pt>
                <c:pt idx="229">
                  <c:v>6484.25</c:v>
                </c:pt>
                <c:pt idx="230">
                  <c:v>6008.4500000000007</c:v>
                </c:pt>
                <c:pt idx="231">
                  <c:v>5937.1500000000005</c:v>
                </c:pt>
                <c:pt idx="232">
                  <c:v>6100.9000000000005</c:v>
                </c:pt>
                <c:pt idx="233">
                  <c:v>6118.5</c:v>
                </c:pt>
                <c:pt idx="234">
                  <c:v>6456.4</c:v>
                </c:pt>
                <c:pt idx="235">
                  <c:v>6605.05</c:v>
                </c:pt>
                <c:pt idx="236">
                  <c:v>6758.9</c:v>
                </c:pt>
                <c:pt idx="237">
                  <c:v>6400.2999999999993</c:v>
                </c:pt>
                <c:pt idx="238">
                  <c:v>6749.2999999999993</c:v>
                </c:pt>
                <c:pt idx="239">
                  <c:v>7065.25</c:v>
                </c:pt>
                <c:pt idx="240">
                  <c:v>7346.5</c:v>
                </c:pt>
                <c:pt idx="241">
                  <c:v>7547</c:v>
                </c:pt>
                <c:pt idx="242">
                  <c:v>7652.95</c:v>
                </c:pt>
                <c:pt idx="243">
                  <c:v>7192.35</c:v>
                </c:pt>
                <c:pt idx="244">
                  <c:v>7605.2999999999993</c:v>
                </c:pt>
                <c:pt idx="245">
                  <c:v>7684.25</c:v>
                </c:pt>
                <c:pt idx="246">
                  <c:v>8145.85</c:v>
                </c:pt>
                <c:pt idx="247">
                  <c:v>8094.25</c:v>
                </c:pt>
                <c:pt idx="248">
                  <c:v>7949.95</c:v>
                </c:pt>
                <c:pt idx="249">
                  <c:v>8519.2999999999993</c:v>
                </c:pt>
                <c:pt idx="250">
                  <c:v>9608.65</c:v>
                </c:pt>
                <c:pt idx="251">
                  <c:v>8521.2000000000007</c:v>
                </c:pt>
                <c:pt idx="252">
                  <c:v>9074.9500000000007</c:v>
                </c:pt>
                <c:pt idx="253">
                  <c:v>9210.15</c:v>
                </c:pt>
                <c:pt idx="254">
                  <c:v>8091.35</c:v>
                </c:pt>
                <c:pt idx="255">
                  <c:v>9182.15</c:v>
                </c:pt>
                <c:pt idx="256">
                  <c:v>9274.7999999999993</c:v>
                </c:pt>
                <c:pt idx="257">
                  <c:v>8645</c:v>
                </c:pt>
                <c:pt idx="258">
                  <c:v>8561.75</c:v>
                </c:pt>
                <c:pt idx="259">
                  <c:v>8086</c:v>
                </c:pt>
                <c:pt idx="260">
                  <c:v>8312.2000000000007</c:v>
                </c:pt>
                <c:pt idx="261">
                  <c:v>8450.5999999999985</c:v>
                </c:pt>
                <c:pt idx="262">
                  <c:v>8539.25</c:v>
                </c:pt>
                <c:pt idx="263">
                  <c:v>9155.2999999999993</c:v>
                </c:pt>
                <c:pt idx="264">
                  <c:v>8870.0499999999993</c:v>
                </c:pt>
                <c:pt idx="265">
                  <c:v>8949.2999999999993</c:v>
                </c:pt>
                <c:pt idx="266">
                  <c:v>8610.7000000000007</c:v>
                </c:pt>
                <c:pt idx="267">
                  <c:v>8623.4</c:v>
                </c:pt>
                <c:pt idx="268">
                  <c:v>8164.9</c:v>
                </c:pt>
                <c:pt idx="269">
                  <c:v>8191.05</c:v>
                </c:pt>
                <c:pt idx="270">
                  <c:v>7535.9500000000007</c:v>
                </c:pt>
                <c:pt idx="271">
                  <c:v>7139.85</c:v>
                </c:pt>
                <c:pt idx="272">
                  <c:v>6091.1</c:v>
                </c:pt>
                <c:pt idx="273">
                  <c:v>6717.1</c:v>
                </c:pt>
                <c:pt idx="274">
                  <c:v>7113.25</c:v>
                </c:pt>
                <c:pt idx="275">
                  <c:v>6758.5</c:v>
                </c:pt>
                <c:pt idx="276">
                  <c:v>6765.6500000000005</c:v>
                </c:pt>
                <c:pt idx="277">
                  <c:v>6415.3499999999995</c:v>
                </c:pt>
                <c:pt idx="278">
                  <c:v>6167.05</c:v>
                </c:pt>
                <c:pt idx="279">
                  <c:v>6380.1</c:v>
                </c:pt>
                <c:pt idx="280">
                  <c:v>6738.6</c:v>
                </c:pt>
                <c:pt idx="281">
                  <c:v>6523.35</c:v>
                </c:pt>
                <c:pt idx="282">
                  <c:v>6487.6</c:v>
                </c:pt>
                <c:pt idx="283">
                  <c:v>6271.25</c:v>
                </c:pt>
                <c:pt idx="284">
                  <c:v>6581.5999999999995</c:v>
                </c:pt>
                <c:pt idx="285">
                  <c:v>6439.0999999999995</c:v>
                </c:pt>
                <c:pt idx="286">
                  <c:v>6448.0499999999993</c:v>
                </c:pt>
                <c:pt idx="287">
                  <c:v>6100.75</c:v>
                </c:pt>
                <c:pt idx="288">
                  <c:v>5850.3499999999995</c:v>
                </c:pt>
                <c:pt idx="289">
                  <c:v>5978.8</c:v>
                </c:pt>
                <c:pt idx="290">
                  <c:v>6126.5</c:v>
                </c:pt>
                <c:pt idx="291">
                  <c:v>6433.6</c:v>
                </c:pt>
                <c:pt idx="292">
                  <c:v>6173.2000000000007</c:v>
                </c:pt>
                <c:pt idx="293">
                  <c:v>6000.2999999999993</c:v>
                </c:pt>
                <c:pt idx="294">
                  <c:v>5954.3499999999995</c:v>
                </c:pt>
                <c:pt idx="295">
                  <c:v>5980.85</c:v>
                </c:pt>
                <c:pt idx="296">
                  <c:v>5855</c:v>
                </c:pt>
                <c:pt idx="297">
                  <c:v>5664</c:v>
                </c:pt>
                <c:pt idx="298">
                  <c:v>5478.5</c:v>
                </c:pt>
                <c:pt idx="299">
                  <c:v>5707</c:v>
                </c:pt>
                <c:pt idx="300">
                  <c:v>5572</c:v>
                </c:pt>
                <c:pt idx="301">
                  <c:v>5570</c:v>
                </c:pt>
                <c:pt idx="302">
                  <c:v>5370</c:v>
                </c:pt>
                <c:pt idx="303">
                  <c:v>5440</c:v>
                </c:pt>
                <c:pt idx="304">
                  <c:v>5685</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numCache>
            </c:numRef>
          </c:val>
          <c:smooth val="0"/>
        </c:ser>
        <c:ser>
          <c:idx val="1"/>
          <c:order val="1"/>
          <c:tx>
            <c:strRef>
              <c:f>Calculations!$U$10</c:f>
              <c:strCache>
                <c:ptCount val="1"/>
                <c:pt idx="0">
                  <c:v>ForcasT</c:v>
                </c:pt>
              </c:strCache>
            </c:strRef>
          </c:tx>
          <c:spPr>
            <a:ln w="12700">
              <a:solidFill>
                <a:srgbClr val="FF00FF"/>
              </a:solidFill>
              <a:prstDash val="solid"/>
            </a:ln>
          </c:spPr>
          <c:marker>
            <c:symbol val="none"/>
          </c:marker>
          <c:cat>
            <c:numRef>
              <c:f>Calculations!$B$11:$B$492</c:f>
              <c:numCache>
                <c:formatCode>m/d/yyyy</c:formatCode>
                <c:ptCount val="482"/>
                <c:pt idx="0">
                  <c:v>33147</c:v>
                </c:pt>
                <c:pt idx="1">
                  <c:v>33178</c:v>
                </c:pt>
                <c:pt idx="2">
                  <c:v>33208</c:v>
                </c:pt>
                <c:pt idx="3">
                  <c:v>33239</c:v>
                </c:pt>
                <c:pt idx="4">
                  <c:v>33270</c:v>
                </c:pt>
                <c:pt idx="5">
                  <c:v>33298</c:v>
                </c:pt>
                <c:pt idx="6">
                  <c:v>33329</c:v>
                </c:pt>
                <c:pt idx="7">
                  <c:v>33359</c:v>
                </c:pt>
                <c:pt idx="8">
                  <c:v>33390</c:v>
                </c:pt>
                <c:pt idx="9">
                  <c:v>33420</c:v>
                </c:pt>
                <c:pt idx="10">
                  <c:v>33451</c:v>
                </c:pt>
                <c:pt idx="11">
                  <c:v>33482</c:v>
                </c:pt>
                <c:pt idx="12">
                  <c:v>33512</c:v>
                </c:pt>
                <c:pt idx="13">
                  <c:v>33543</c:v>
                </c:pt>
                <c:pt idx="14">
                  <c:v>33573</c:v>
                </c:pt>
                <c:pt idx="15">
                  <c:v>33604</c:v>
                </c:pt>
                <c:pt idx="16">
                  <c:v>33635</c:v>
                </c:pt>
                <c:pt idx="17">
                  <c:v>33664</c:v>
                </c:pt>
                <c:pt idx="18">
                  <c:v>33695</c:v>
                </c:pt>
                <c:pt idx="19">
                  <c:v>33725</c:v>
                </c:pt>
                <c:pt idx="20">
                  <c:v>33756</c:v>
                </c:pt>
                <c:pt idx="21">
                  <c:v>33786</c:v>
                </c:pt>
                <c:pt idx="22">
                  <c:v>33817</c:v>
                </c:pt>
                <c:pt idx="23">
                  <c:v>33848</c:v>
                </c:pt>
                <c:pt idx="24">
                  <c:v>33878</c:v>
                </c:pt>
                <c:pt idx="25">
                  <c:v>33909</c:v>
                </c:pt>
                <c:pt idx="26">
                  <c:v>33939</c:v>
                </c:pt>
                <c:pt idx="27">
                  <c:v>33970</c:v>
                </c:pt>
                <c:pt idx="28">
                  <c:v>34001</c:v>
                </c:pt>
                <c:pt idx="29">
                  <c:v>34029</c:v>
                </c:pt>
                <c:pt idx="30">
                  <c:v>34060</c:v>
                </c:pt>
                <c:pt idx="31">
                  <c:v>34090</c:v>
                </c:pt>
                <c:pt idx="32">
                  <c:v>34121</c:v>
                </c:pt>
                <c:pt idx="33">
                  <c:v>34151</c:v>
                </c:pt>
                <c:pt idx="34">
                  <c:v>34182</c:v>
                </c:pt>
                <c:pt idx="35">
                  <c:v>34213</c:v>
                </c:pt>
                <c:pt idx="36">
                  <c:v>34243</c:v>
                </c:pt>
                <c:pt idx="37">
                  <c:v>34274</c:v>
                </c:pt>
                <c:pt idx="38">
                  <c:v>34304</c:v>
                </c:pt>
                <c:pt idx="39">
                  <c:v>34335</c:v>
                </c:pt>
                <c:pt idx="40">
                  <c:v>34366</c:v>
                </c:pt>
                <c:pt idx="41">
                  <c:v>34394</c:v>
                </c:pt>
                <c:pt idx="42">
                  <c:v>34425</c:v>
                </c:pt>
                <c:pt idx="43">
                  <c:v>34455</c:v>
                </c:pt>
                <c:pt idx="44">
                  <c:v>34486</c:v>
                </c:pt>
                <c:pt idx="45">
                  <c:v>34516</c:v>
                </c:pt>
                <c:pt idx="46">
                  <c:v>34547</c:v>
                </c:pt>
                <c:pt idx="47">
                  <c:v>34578</c:v>
                </c:pt>
                <c:pt idx="48">
                  <c:v>34608</c:v>
                </c:pt>
                <c:pt idx="49">
                  <c:v>34639</c:v>
                </c:pt>
                <c:pt idx="50">
                  <c:v>34669</c:v>
                </c:pt>
                <c:pt idx="51">
                  <c:v>34700</c:v>
                </c:pt>
                <c:pt idx="52">
                  <c:v>34731</c:v>
                </c:pt>
                <c:pt idx="53">
                  <c:v>34759</c:v>
                </c:pt>
                <c:pt idx="54">
                  <c:v>34790</c:v>
                </c:pt>
                <c:pt idx="55">
                  <c:v>34820</c:v>
                </c:pt>
                <c:pt idx="56">
                  <c:v>34851</c:v>
                </c:pt>
                <c:pt idx="57">
                  <c:v>34881</c:v>
                </c:pt>
                <c:pt idx="58">
                  <c:v>34912</c:v>
                </c:pt>
                <c:pt idx="59">
                  <c:v>34943</c:v>
                </c:pt>
                <c:pt idx="60">
                  <c:v>34973</c:v>
                </c:pt>
                <c:pt idx="61">
                  <c:v>35004</c:v>
                </c:pt>
                <c:pt idx="62">
                  <c:v>35034</c:v>
                </c:pt>
                <c:pt idx="63">
                  <c:v>35065</c:v>
                </c:pt>
                <c:pt idx="64">
                  <c:v>35096</c:v>
                </c:pt>
                <c:pt idx="65">
                  <c:v>35125</c:v>
                </c:pt>
                <c:pt idx="66">
                  <c:v>35156</c:v>
                </c:pt>
                <c:pt idx="67">
                  <c:v>35186</c:v>
                </c:pt>
                <c:pt idx="68">
                  <c:v>35217</c:v>
                </c:pt>
                <c:pt idx="69">
                  <c:v>35247</c:v>
                </c:pt>
                <c:pt idx="70">
                  <c:v>35278</c:v>
                </c:pt>
                <c:pt idx="71">
                  <c:v>35309</c:v>
                </c:pt>
                <c:pt idx="72">
                  <c:v>35339</c:v>
                </c:pt>
                <c:pt idx="73">
                  <c:v>35370</c:v>
                </c:pt>
                <c:pt idx="74">
                  <c:v>35400</c:v>
                </c:pt>
                <c:pt idx="75">
                  <c:v>35431</c:v>
                </c:pt>
                <c:pt idx="76">
                  <c:v>35462</c:v>
                </c:pt>
                <c:pt idx="77">
                  <c:v>35490</c:v>
                </c:pt>
                <c:pt idx="78">
                  <c:v>35521</c:v>
                </c:pt>
                <c:pt idx="79">
                  <c:v>35551</c:v>
                </c:pt>
                <c:pt idx="80">
                  <c:v>35582</c:v>
                </c:pt>
                <c:pt idx="81">
                  <c:v>35612</c:v>
                </c:pt>
                <c:pt idx="82">
                  <c:v>35643</c:v>
                </c:pt>
                <c:pt idx="83">
                  <c:v>35674</c:v>
                </c:pt>
                <c:pt idx="84">
                  <c:v>35704</c:v>
                </c:pt>
                <c:pt idx="85">
                  <c:v>35735</c:v>
                </c:pt>
                <c:pt idx="86">
                  <c:v>35765</c:v>
                </c:pt>
                <c:pt idx="87">
                  <c:v>35796</c:v>
                </c:pt>
                <c:pt idx="88">
                  <c:v>35827</c:v>
                </c:pt>
                <c:pt idx="89">
                  <c:v>35855</c:v>
                </c:pt>
                <c:pt idx="90">
                  <c:v>35886</c:v>
                </c:pt>
                <c:pt idx="91">
                  <c:v>35916</c:v>
                </c:pt>
                <c:pt idx="92">
                  <c:v>35947</c:v>
                </c:pt>
                <c:pt idx="93">
                  <c:v>35977</c:v>
                </c:pt>
                <c:pt idx="94">
                  <c:v>36008</c:v>
                </c:pt>
                <c:pt idx="95">
                  <c:v>36039</c:v>
                </c:pt>
                <c:pt idx="96">
                  <c:v>36069</c:v>
                </c:pt>
                <c:pt idx="97">
                  <c:v>36100</c:v>
                </c:pt>
                <c:pt idx="98">
                  <c:v>36130</c:v>
                </c:pt>
                <c:pt idx="99">
                  <c:v>36161</c:v>
                </c:pt>
                <c:pt idx="100">
                  <c:v>36192</c:v>
                </c:pt>
                <c:pt idx="101">
                  <c:v>36220</c:v>
                </c:pt>
                <c:pt idx="102">
                  <c:v>36251</c:v>
                </c:pt>
                <c:pt idx="103">
                  <c:v>36281</c:v>
                </c:pt>
                <c:pt idx="104">
                  <c:v>36312</c:v>
                </c:pt>
                <c:pt idx="105">
                  <c:v>36342</c:v>
                </c:pt>
                <c:pt idx="106">
                  <c:v>36373</c:v>
                </c:pt>
                <c:pt idx="107">
                  <c:v>36404</c:v>
                </c:pt>
                <c:pt idx="108">
                  <c:v>36434</c:v>
                </c:pt>
                <c:pt idx="109">
                  <c:v>36465</c:v>
                </c:pt>
                <c:pt idx="110">
                  <c:v>36495</c:v>
                </c:pt>
                <c:pt idx="111">
                  <c:v>36526</c:v>
                </c:pt>
                <c:pt idx="112">
                  <c:v>36557</c:v>
                </c:pt>
                <c:pt idx="113">
                  <c:v>36586</c:v>
                </c:pt>
                <c:pt idx="114">
                  <c:v>36617</c:v>
                </c:pt>
                <c:pt idx="115">
                  <c:v>36647</c:v>
                </c:pt>
                <c:pt idx="116">
                  <c:v>36678</c:v>
                </c:pt>
                <c:pt idx="117">
                  <c:v>36708</c:v>
                </c:pt>
                <c:pt idx="118">
                  <c:v>36739</c:v>
                </c:pt>
                <c:pt idx="119">
                  <c:v>36770</c:v>
                </c:pt>
                <c:pt idx="120">
                  <c:v>36800</c:v>
                </c:pt>
                <c:pt idx="121">
                  <c:v>36831</c:v>
                </c:pt>
                <c:pt idx="122">
                  <c:v>36861</c:v>
                </c:pt>
                <c:pt idx="123">
                  <c:v>36892</c:v>
                </c:pt>
                <c:pt idx="124">
                  <c:v>36923</c:v>
                </c:pt>
                <c:pt idx="125">
                  <c:v>36951</c:v>
                </c:pt>
                <c:pt idx="126">
                  <c:v>36982</c:v>
                </c:pt>
                <c:pt idx="127">
                  <c:v>37012</c:v>
                </c:pt>
                <c:pt idx="128">
                  <c:v>37043</c:v>
                </c:pt>
                <c:pt idx="129">
                  <c:v>37073</c:v>
                </c:pt>
                <c:pt idx="130">
                  <c:v>37104</c:v>
                </c:pt>
                <c:pt idx="131">
                  <c:v>37135</c:v>
                </c:pt>
                <c:pt idx="132">
                  <c:v>37165</c:v>
                </c:pt>
                <c:pt idx="133">
                  <c:v>37196</c:v>
                </c:pt>
                <c:pt idx="134">
                  <c:v>37226</c:v>
                </c:pt>
                <c:pt idx="135">
                  <c:v>37257</c:v>
                </c:pt>
                <c:pt idx="136">
                  <c:v>37288</c:v>
                </c:pt>
                <c:pt idx="137">
                  <c:v>37316</c:v>
                </c:pt>
                <c:pt idx="138">
                  <c:v>37347</c:v>
                </c:pt>
                <c:pt idx="139">
                  <c:v>37377</c:v>
                </c:pt>
                <c:pt idx="140">
                  <c:v>37408</c:v>
                </c:pt>
                <c:pt idx="141">
                  <c:v>37438</c:v>
                </c:pt>
                <c:pt idx="142">
                  <c:v>37469</c:v>
                </c:pt>
                <c:pt idx="143">
                  <c:v>37500</c:v>
                </c:pt>
                <c:pt idx="144">
                  <c:v>37530</c:v>
                </c:pt>
                <c:pt idx="145">
                  <c:v>37561</c:v>
                </c:pt>
                <c:pt idx="146">
                  <c:v>37591</c:v>
                </c:pt>
                <c:pt idx="147">
                  <c:v>37622</c:v>
                </c:pt>
                <c:pt idx="148">
                  <c:v>37653</c:v>
                </c:pt>
                <c:pt idx="149">
                  <c:v>37681</c:v>
                </c:pt>
                <c:pt idx="150">
                  <c:v>37712</c:v>
                </c:pt>
                <c:pt idx="151">
                  <c:v>37742</c:v>
                </c:pt>
                <c:pt idx="152">
                  <c:v>37773</c:v>
                </c:pt>
                <c:pt idx="153">
                  <c:v>37803</c:v>
                </c:pt>
                <c:pt idx="154">
                  <c:v>37834</c:v>
                </c:pt>
                <c:pt idx="155">
                  <c:v>37865</c:v>
                </c:pt>
                <c:pt idx="156">
                  <c:v>37895</c:v>
                </c:pt>
                <c:pt idx="157">
                  <c:v>37926</c:v>
                </c:pt>
                <c:pt idx="158">
                  <c:v>37956</c:v>
                </c:pt>
                <c:pt idx="159">
                  <c:v>37987</c:v>
                </c:pt>
                <c:pt idx="160">
                  <c:v>38018</c:v>
                </c:pt>
                <c:pt idx="161">
                  <c:v>38047</c:v>
                </c:pt>
                <c:pt idx="162">
                  <c:v>38078</c:v>
                </c:pt>
                <c:pt idx="163">
                  <c:v>38108</c:v>
                </c:pt>
                <c:pt idx="164">
                  <c:v>38139</c:v>
                </c:pt>
                <c:pt idx="165">
                  <c:v>38169</c:v>
                </c:pt>
                <c:pt idx="166">
                  <c:v>38200</c:v>
                </c:pt>
                <c:pt idx="167">
                  <c:v>38231</c:v>
                </c:pt>
                <c:pt idx="168">
                  <c:v>38261</c:v>
                </c:pt>
                <c:pt idx="169">
                  <c:v>38292</c:v>
                </c:pt>
                <c:pt idx="170">
                  <c:v>38322</c:v>
                </c:pt>
                <c:pt idx="171">
                  <c:v>38353</c:v>
                </c:pt>
                <c:pt idx="172">
                  <c:v>38384</c:v>
                </c:pt>
                <c:pt idx="173">
                  <c:v>38412</c:v>
                </c:pt>
                <c:pt idx="174">
                  <c:v>38443</c:v>
                </c:pt>
                <c:pt idx="175">
                  <c:v>38473</c:v>
                </c:pt>
                <c:pt idx="176">
                  <c:v>38504</c:v>
                </c:pt>
                <c:pt idx="177">
                  <c:v>38534</c:v>
                </c:pt>
                <c:pt idx="178">
                  <c:v>38565</c:v>
                </c:pt>
                <c:pt idx="179">
                  <c:v>38596</c:v>
                </c:pt>
                <c:pt idx="180">
                  <c:v>38626</c:v>
                </c:pt>
                <c:pt idx="181">
                  <c:v>38657</c:v>
                </c:pt>
                <c:pt idx="182">
                  <c:v>38687</c:v>
                </c:pt>
                <c:pt idx="183">
                  <c:v>38718</c:v>
                </c:pt>
                <c:pt idx="184">
                  <c:v>38749</c:v>
                </c:pt>
                <c:pt idx="185">
                  <c:v>38777</c:v>
                </c:pt>
                <c:pt idx="186">
                  <c:v>38808</c:v>
                </c:pt>
                <c:pt idx="187">
                  <c:v>38838</c:v>
                </c:pt>
                <c:pt idx="188">
                  <c:v>38869</c:v>
                </c:pt>
                <c:pt idx="189">
                  <c:v>38899</c:v>
                </c:pt>
                <c:pt idx="190">
                  <c:v>38930</c:v>
                </c:pt>
                <c:pt idx="191">
                  <c:v>38961</c:v>
                </c:pt>
                <c:pt idx="192">
                  <c:v>38991</c:v>
                </c:pt>
                <c:pt idx="193">
                  <c:v>39022</c:v>
                </c:pt>
                <c:pt idx="194">
                  <c:v>39052</c:v>
                </c:pt>
                <c:pt idx="195">
                  <c:v>39083</c:v>
                </c:pt>
                <c:pt idx="196">
                  <c:v>39114</c:v>
                </c:pt>
                <c:pt idx="197">
                  <c:v>39142</c:v>
                </c:pt>
                <c:pt idx="198">
                  <c:v>39173</c:v>
                </c:pt>
                <c:pt idx="199">
                  <c:v>39203</c:v>
                </c:pt>
                <c:pt idx="200">
                  <c:v>39234</c:v>
                </c:pt>
                <c:pt idx="201">
                  <c:v>39264</c:v>
                </c:pt>
                <c:pt idx="202">
                  <c:v>39295</c:v>
                </c:pt>
                <c:pt idx="203">
                  <c:v>39326</c:v>
                </c:pt>
                <c:pt idx="204">
                  <c:v>39356</c:v>
                </c:pt>
                <c:pt idx="205">
                  <c:v>39387</c:v>
                </c:pt>
                <c:pt idx="206">
                  <c:v>39417</c:v>
                </c:pt>
                <c:pt idx="207">
                  <c:v>39448</c:v>
                </c:pt>
                <c:pt idx="208">
                  <c:v>39479</c:v>
                </c:pt>
                <c:pt idx="209">
                  <c:v>39508</c:v>
                </c:pt>
                <c:pt idx="210">
                  <c:v>39539</c:v>
                </c:pt>
                <c:pt idx="211">
                  <c:v>39569</c:v>
                </c:pt>
                <c:pt idx="212">
                  <c:v>39600</c:v>
                </c:pt>
                <c:pt idx="213">
                  <c:v>39630</c:v>
                </c:pt>
                <c:pt idx="214">
                  <c:v>39661</c:v>
                </c:pt>
                <c:pt idx="215">
                  <c:v>39692</c:v>
                </c:pt>
                <c:pt idx="216">
                  <c:v>39722</c:v>
                </c:pt>
                <c:pt idx="217">
                  <c:v>39753</c:v>
                </c:pt>
                <c:pt idx="218">
                  <c:v>39783</c:v>
                </c:pt>
                <c:pt idx="219">
                  <c:v>39814</c:v>
                </c:pt>
                <c:pt idx="220">
                  <c:v>39845</c:v>
                </c:pt>
                <c:pt idx="221">
                  <c:v>39873</c:v>
                </c:pt>
                <c:pt idx="222">
                  <c:v>39904</c:v>
                </c:pt>
                <c:pt idx="223">
                  <c:v>39934</c:v>
                </c:pt>
                <c:pt idx="224">
                  <c:v>39965</c:v>
                </c:pt>
                <c:pt idx="225">
                  <c:v>39995</c:v>
                </c:pt>
                <c:pt idx="226">
                  <c:v>40026</c:v>
                </c:pt>
                <c:pt idx="227">
                  <c:v>40057</c:v>
                </c:pt>
                <c:pt idx="228">
                  <c:v>40087</c:v>
                </c:pt>
                <c:pt idx="229">
                  <c:v>40118</c:v>
                </c:pt>
                <c:pt idx="230">
                  <c:v>40148</c:v>
                </c:pt>
                <c:pt idx="231">
                  <c:v>40179</c:v>
                </c:pt>
                <c:pt idx="232">
                  <c:v>40210</c:v>
                </c:pt>
                <c:pt idx="233">
                  <c:v>40238</c:v>
                </c:pt>
                <c:pt idx="234">
                  <c:v>40269</c:v>
                </c:pt>
                <c:pt idx="235">
                  <c:v>40299</c:v>
                </c:pt>
                <c:pt idx="236">
                  <c:v>40330</c:v>
                </c:pt>
                <c:pt idx="237">
                  <c:v>40360</c:v>
                </c:pt>
                <c:pt idx="238">
                  <c:v>40391</c:v>
                </c:pt>
                <c:pt idx="239">
                  <c:v>40422</c:v>
                </c:pt>
                <c:pt idx="240">
                  <c:v>40452</c:v>
                </c:pt>
                <c:pt idx="241">
                  <c:v>40483</c:v>
                </c:pt>
                <c:pt idx="242">
                  <c:v>40513</c:v>
                </c:pt>
                <c:pt idx="243">
                  <c:v>40544</c:v>
                </c:pt>
                <c:pt idx="244">
                  <c:v>40575</c:v>
                </c:pt>
                <c:pt idx="245">
                  <c:v>40603</c:v>
                </c:pt>
                <c:pt idx="246">
                  <c:v>40634</c:v>
                </c:pt>
                <c:pt idx="247">
                  <c:v>40664</c:v>
                </c:pt>
                <c:pt idx="248">
                  <c:v>40695</c:v>
                </c:pt>
                <c:pt idx="249">
                  <c:v>40725</c:v>
                </c:pt>
                <c:pt idx="250">
                  <c:v>40756</c:v>
                </c:pt>
                <c:pt idx="251">
                  <c:v>40787</c:v>
                </c:pt>
                <c:pt idx="252">
                  <c:v>40817</c:v>
                </c:pt>
                <c:pt idx="253">
                  <c:v>40848</c:v>
                </c:pt>
                <c:pt idx="254">
                  <c:v>40878</c:v>
                </c:pt>
                <c:pt idx="255">
                  <c:v>40909</c:v>
                </c:pt>
                <c:pt idx="256">
                  <c:v>40940</c:v>
                </c:pt>
                <c:pt idx="257">
                  <c:v>40969</c:v>
                </c:pt>
                <c:pt idx="258">
                  <c:v>41000</c:v>
                </c:pt>
                <c:pt idx="259">
                  <c:v>41030</c:v>
                </c:pt>
                <c:pt idx="260">
                  <c:v>41061</c:v>
                </c:pt>
                <c:pt idx="261">
                  <c:v>41091</c:v>
                </c:pt>
                <c:pt idx="262">
                  <c:v>41122</c:v>
                </c:pt>
                <c:pt idx="263">
                  <c:v>41153</c:v>
                </c:pt>
                <c:pt idx="264">
                  <c:v>41183</c:v>
                </c:pt>
                <c:pt idx="265">
                  <c:v>41214</c:v>
                </c:pt>
                <c:pt idx="266">
                  <c:v>41244</c:v>
                </c:pt>
                <c:pt idx="267">
                  <c:v>41275</c:v>
                </c:pt>
                <c:pt idx="268">
                  <c:v>41306</c:v>
                </c:pt>
                <c:pt idx="269">
                  <c:v>41334</c:v>
                </c:pt>
                <c:pt idx="270">
                  <c:v>41365</c:v>
                </c:pt>
                <c:pt idx="271">
                  <c:v>41395</c:v>
                </c:pt>
                <c:pt idx="272">
                  <c:v>41426</c:v>
                </c:pt>
                <c:pt idx="273">
                  <c:v>41456</c:v>
                </c:pt>
                <c:pt idx="274">
                  <c:v>41487</c:v>
                </c:pt>
                <c:pt idx="275">
                  <c:v>41518</c:v>
                </c:pt>
                <c:pt idx="276">
                  <c:v>41548</c:v>
                </c:pt>
                <c:pt idx="277">
                  <c:v>41579</c:v>
                </c:pt>
                <c:pt idx="278">
                  <c:v>41609</c:v>
                </c:pt>
                <c:pt idx="279">
                  <c:v>41640</c:v>
                </c:pt>
                <c:pt idx="280">
                  <c:v>41671</c:v>
                </c:pt>
                <c:pt idx="281">
                  <c:v>41699</c:v>
                </c:pt>
                <c:pt idx="282">
                  <c:v>41730</c:v>
                </c:pt>
                <c:pt idx="283">
                  <c:v>41760</c:v>
                </c:pt>
                <c:pt idx="284">
                  <c:v>41791</c:v>
                </c:pt>
                <c:pt idx="285">
                  <c:v>41821</c:v>
                </c:pt>
                <c:pt idx="286">
                  <c:v>41852</c:v>
                </c:pt>
                <c:pt idx="287">
                  <c:v>41883</c:v>
                </c:pt>
                <c:pt idx="288">
                  <c:v>41913</c:v>
                </c:pt>
                <c:pt idx="289">
                  <c:v>41944</c:v>
                </c:pt>
                <c:pt idx="290">
                  <c:v>41974</c:v>
                </c:pt>
                <c:pt idx="291">
                  <c:v>42005</c:v>
                </c:pt>
                <c:pt idx="292">
                  <c:v>42036</c:v>
                </c:pt>
                <c:pt idx="293">
                  <c:v>42064</c:v>
                </c:pt>
                <c:pt idx="294">
                  <c:v>42095</c:v>
                </c:pt>
                <c:pt idx="295">
                  <c:v>42125</c:v>
                </c:pt>
                <c:pt idx="296">
                  <c:v>42156</c:v>
                </c:pt>
                <c:pt idx="297">
                  <c:v>42186</c:v>
                </c:pt>
                <c:pt idx="298">
                  <c:v>42217</c:v>
                </c:pt>
                <c:pt idx="299">
                  <c:v>42248</c:v>
                </c:pt>
                <c:pt idx="300">
                  <c:v>42278</c:v>
                </c:pt>
                <c:pt idx="301">
                  <c:v>42309</c:v>
                </c:pt>
                <c:pt idx="302">
                  <c:v>42339</c:v>
                </c:pt>
                <c:pt idx="303">
                  <c:v>42370</c:v>
                </c:pt>
                <c:pt idx="304">
                  <c:v>42401</c:v>
                </c:pt>
                <c:pt idx="305">
                  <c:v>42430</c:v>
                </c:pt>
                <c:pt idx="306">
                  <c:v>42461</c:v>
                </c:pt>
                <c:pt idx="307">
                  <c:v>42491</c:v>
                </c:pt>
                <c:pt idx="308">
                  <c:v>42522</c:v>
                </c:pt>
                <c:pt idx="309">
                  <c:v>42552</c:v>
                </c:pt>
                <c:pt idx="310">
                  <c:v>42583</c:v>
                </c:pt>
                <c:pt idx="311">
                  <c:v>42614</c:v>
                </c:pt>
                <c:pt idx="312">
                  <c:v>42644</c:v>
                </c:pt>
                <c:pt idx="313">
                  <c:v>42675</c:v>
                </c:pt>
                <c:pt idx="314">
                  <c:v>42705</c:v>
                </c:pt>
                <c:pt idx="315">
                  <c:v>42736</c:v>
                </c:pt>
                <c:pt idx="316">
                  <c:v>42767</c:v>
                </c:pt>
                <c:pt idx="317">
                  <c:v>42795</c:v>
                </c:pt>
                <c:pt idx="318">
                  <c:v>42826</c:v>
                </c:pt>
                <c:pt idx="319">
                  <c:v>42856</c:v>
                </c:pt>
                <c:pt idx="320">
                  <c:v>42887</c:v>
                </c:pt>
                <c:pt idx="321">
                  <c:v>42917</c:v>
                </c:pt>
                <c:pt idx="322">
                  <c:v>42948</c:v>
                </c:pt>
                <c:pt idx="323">
                  <c:v>42979</c:v>
                </c:pt>
                <c:pt idx="324">
                  <c:v>43009</c:v>
                </c:pt>
                <c:pt idx="325">
                  <c:v>43040</c:v>
                </c:pt>
                <c:pt idx="326">
                  <c:v>43070</c:v>
                </c:pt>
                <c:pt idx="327">
                  <c:v>43101</c:v>
                </c:pt>
                <c:pt idx="328">
                  <c:v>43132</c:v>
                </c:pt>
                <c:pt idx="329">
                  <c:v>43160</c:v>
                </c:pt>
                <c:pt idx="330">
                  <c:v>43191</c:v>
                </c:pt>
                <c:pt idx="331">
                  <c:v>43221</c:v>
                </c:pt>
                <c:pt idx="332">
                  <c:v>43252</c:v>
                </c:pt>
                <c:pt idx="333">
                  <c:v>43282</c:v>
                </c:pt>
                <c:pt idx="334">
                  <c:v>43313</c:v>
                </c:pt>
                <c:pt idx="335">
                  <c:v>43344</c:v>
                </c:pt>
                <c:pt idx="336">
                  <c:v>43374</c:v>
                </c:pt>
                <c:pt idx="337">
                  <c:v>43405</c:v>
                </c:pt>
                <c:pt idx="338">
                  <c:v>43435</c:v>
                </c:pt>
                <c:pt idx="339">
                  <c:v>43466</c:v>
                </c:pt>
                <c:pt idx="340">
                  <c:v>43497</c:v>
                </c:pt>
                <c:pt idx="341">
                  <c:v>43525</c:v>
                </c:pt>
                <c:pt idx="342">
                  <c:v>43556</c:v>
                </c:pt>
                <c:pt idx="343">
                  <c:v>43586</c:v>
                </c:pt>
                <c:pt idx="344">
                  <c:v>43617</c:v>
                </c:pt>
                <c:pt idx="345">
                  <c:v>43647</c:v>
                </c:pt>
                <c:pt idx="346">
                  <c:v>43678</c:v>
                </c:pt>
                <c:pt idx="347">
                  <c:v>43709</c:v>
                </c:pt>
                <c:pt idx="348">
                  <c:v>43739</c:v>
                </c:pt>
                <c:pt idx="349">
                  <c:v>43770</c:v>
                </c:pt>
                <c:pt idx="350">
                  <c:v>43800</c:v>
                </c:pt>
                <c:pt idx="351">
                  <c:v>43831</c:v>
                </c:pt>
                <c:pt idx="352">
                  <c:v>43862</c:v>
                </c:pt>
                <c:pt idx="353">
                  <c:v>43891</c:v>
                </c:pt>
                <c:pt idx="354">
                  <c:v>43922</c:v>
                </c:pt>
                <c:pt idx="355">
                  <c:v>43952</c:v>
                </c:pt>
                <c:pt idx="356">
                  <c:v>43983</c:v>
                </c:pt>
                <c:pt idx="357">
                  <c:v>44013</c:v>
                </c:pt>
                <c:pt idx="358">
                  <c:v>44044</c:v>
                </c:pt>
                <c:pt idx="359">
                  <c:v>44075</c:v>
                </c:pt>
                <c:pt idx="360">
                  <c:v>44105</c:v>
                </c:pt>
                <c:pt idx="361">
                  <c:v>44136</c:v>
                </c:pt>
                <c:pt idx="362">
                  <c:v>44166</c:v>
                </c:pt>
                <c:pt idx="363">
                  <c:v>44197</c:v>
                </c:pt>
                <c:pt idx="364">
                  <c:v>44228</c:v>
                </c:pt>
                <c:pt idx="365">
                  <c:v>44256</c:v>
                </c:pt>
                <c:pt idx="366">
                  <c:v>44287</c:v>
                </c:pt>
                <c:pt idx="367">
                  <c:v>44317</c:v>
                </c:pt>
                <c:pt idx="368">
                  <c:v>44348</c:v>
                </c:pt>
                <c:pt idx="369">
                  <c:v>44378</c:v>
                </c:pt>
                <c:pt idx="370">
                  <c:v>44409</c:v>
                </c:pt>
                <c:pt idx="371">
                  <c:v>44440</c:v>
                </c:pt>
                <c:pt idx="372">
                  <c:v>44470</c:v>
                </c:pt>
                <c:pt idx="373">
                  <c:v>44501</c:v>
                </c:pt>
                <c:pt idx="374">
                  <c:v>44531</c:v>
                </c:pt>
                <c:pt idx="375">
                  <c:v>44562</c:v>
                </c:pt>
                <c:pt idx="376">
                  <c:v>44593</c:v>
                </c:pt>
                <c:pt idx="377">
                  <c:v>44621</c:v>
                </c:pt>
                <c:pt idx="378">
                  <c:v>44652</c:v>
                </c:pt>
                <c:pt idx="379">
                  <c:v>44682</c:v>
                </c:pt>
                <c:pt idx="380">
                  <c:v>44713</c:v>
                </c:pt>
                <c:pt idx="381">
                  <c:v>44743</c:v>
                </c:pt>
                <c:pt idx="382">
                  <c:v>44774</c:v>
                </c:pt>
                <c:pt idx="383">
                  <c:v>44805</c:v>
                </c:pt>
                <c:pt idx="384">
                  <c:v>44835</c:v>
                </c:pt>
                <c:pt idx="385">
                  <c:v>44866</c:v>
                </c:pt>
                <c:pt idx="386">
                  <c:v>44896</c:v>
                </c:pt>
                <c:pt idx="387">
                  <c:v>44927</c:v>
                </c:pt>
                <c:pt idx="388">
                  <c:v>44958</c:v>
                </c:pt>
                <c:pt idx="389">
                  <c:v>44986</c:v>
                </c:pt>
                <c:pt idx="390">
                  <c:v>45017</c:v>
                </c:pt>
                <c:pt idx="391">
                  <c:v>45047</c:v>
                </c:pt>
                <c:pt idx="392">
                  <c:v>45078</c:v>
                </c:pt>
                <c:pt idx="393">
                  <c:v>45108</c:v>
                </c:pt>
                <c:pt idx="394">
                  <c:v>45139</c:v>
                </c:pt>
                <c:pt idx="395">
                  <c:v>45170</c:v>
                </c:pt>
                <c:pt idx="396">
                  <c:v>45200</c:v>
                </c:pt>
                <c:pt idx="397">
                  <c:v>45231</c:v>
                </c:pt>
                <c:pt idx="398">
                  <c:v>45261</c:v>
                </c:pt>
                <c:pt idx="399">
                  <c:v>45292</c:v>
                </c:pt>
                <c:pt idx="400">
                  <c:v>45323</c:v>
                </c:pt>
                <c:pt idx="401">
                  <c:v>45352</c:v>
                </c:pt>
                <c:pt idx="402">
                  <c:v>45383</c:v>
                </c:pt>
                <c:pt idx="403">
                  <c:v>45413</c:v>
                </c:pt>
                <c:pt idx="404">
                  <c:v>45444</c:v>
                </c:pt>
                <c:pt idx="405">
                  <c:v>45474</c:v>
                </c:pt>
                <c:pt idx="406">
                  <c:v>45505</c:v>
                </c:pt>
                <c:pt idx="407">
                  <c:v>45536</c:v>
                </c:pt>
                <c:pt idx="408">
                  <c:v>45566</c:v>
                </c:pt>
                <c:pt idx="409">
                  <c:v>45597</c:v>
                </c:pt>
                <c:pt idx="410">
                  <c:v>45627</c:v>
                </c:pt>
                <c:pt idx="411">
                  <c:v>45658</c:v>
                </c:pt>
                <c:pt idx="412">
                  <c:v>45689</c:v>
                </c:pt>
                <c:pt idx="413">
                  <c:v>45717</c:v>
                </c:pt>
                <c:pt idx="414">
                  <c:v>45748</c:v>
                </c:pt>
                <c:pt idx="415">
                  <c:v>45778</c:v>
                </c:pt>
                <c:pt idx="416">
                  <c:v>45809</c:v>
                </c:pt>
                <c:pt idx="417">
                  <c:v>45839</c:v>
                </c:pt>
                <c:pt idx="418">
                  <c:v>45870</c:v>
                </c:pt>
                <c:pt idx="419">
                  <c:v>45901</c:v>
                </c:pt>
                <c:pt idx="420">
                  <c:v>45931</c:v>
                </c:pt>
                <c:pt idx="421">
                  <c:v>45962</c:v>
                </c:pt>
                <c:pt idx="422">
                  <c:v>45992</c:v>
                </c:pt>
                <c:pt idx="423">
                  <c:v>46023</c:v>
                </c:pt>
                <c:pt idx="424">
                  <c:v>46054</c:v>
                </c:pt>
                <c:pt idx="425">
                  <c:v>46082</c:v>
                </c:pt>
                <c:pt idx="426">
                  <c:v>46113</c:v>
                </c:pt>
                <c:pt idx="427">
                  <c:v>46143</c:v>
                </c:pt>
                <c:pt idx="428">
                  <c:v>46174</c:v>
                </c:pt>
                <c:pt idx="429">
                  <c:v>46204</c:v>
                </c:pt>
                <c:pt idx="430">
                  <c:v>46235</c:v>
                </c:pt>
                <c:pt idx="431">
                  <c:v>46266</c:v>
                </c:pt>
                <c:pt idx="432">
                  <c:v>46296</c:v>
                </c:pt>
                <c:pt idx="433">
                  <c:v>46327</c:v>
                </c:pt>
                <c:pt idx="434">
                  <c:v>46357</c:v>
                </c:pt>
                <c:pt idx="435">
                  <c:v>46388</c:v>
                </c:pt>
                <c:pt idx="436">
                  <c:v>46419</c:v>
                </c:pt>
                <c:pt idx="437">
                  <c:v>46447</c:v>
                </c:pt>
                <c:pt idx="438">
                  <c:v>46478</c:v>
                </c:pt>
                <c:pt idx="439">
                  <c:v>46508</c:v>
                </c:pt>
                <c:pt idx="440">
                  <c:v>46539</c:v>
                </c:pt>
                <c:pt idx="441">
                  <c:v>46569</c:v>
                </c:pt>
                <c:pt idx="442">
                  <c:v>46600</c:v>
                </c:pt>
                <c:pt idx="443">
                  <c:v>46631</c:v>
                </c:pt>
                <c:pt idx="444">
                  <c:v>46661</c:v>
                </c:pt>
                <c:pt idx="445">
                  <c:v>46692</c:v>
                </c:pt>
                <c:pt idx="446">
                  <c:v>46722</c:v>
                </c:pt>
                <c:pt idx="447">
                  <c:v>46753</c:v>
                </c:pt>
                <c:pt idx="448">
                  <c:v>46784</c:v>
                </c:pt>
                <c:pt idx="449">
                  <c:v>46813</c:v>
                </c:pt>
                <c:pt idx="450">
                  <c:v>46844</c:v>
                </c:pt>
                <c:pt idx="451">
                  <c:v>46874</c:v>
                </c:pt>
                <c:pt idx="452">
                  <c:v>46905</c:v>
                </c:pt>
                <c:pt idx="453">
                  <c:v>46935</c:v>
                </c:pt>
                <c:pt idx="454">
                  <c:v>46966</c:v>
                </c:pt>
                <c:pt idx="455">
                  <c:v>46997</c:v>
                </c:pt>
                <c:pt idx="456">
                  <c:v>47027</c:v>
                </c:pt>
                <c:pt idx="457">
                  <c:v>47058</c:v>
                </c:pt>
                <c:pt idx="458">
                  <c:v>47088</c:v>
                </c:pt>
                <c:pt idx="459">
                  <c:v>47119</c:v>
                </c:pt>
                <c:pt idx="460">
                  <c:v>47150</c:v>
                </c:pt>
                <c:pt idx="461">
                  <c:v>47178</c:v>
                </c:pt>
                <c:pt idx="462">
                  <c:v>47209</c:v>
                </c:pt>
                <c:pt idx="463">
                  <c:v>47239</c:v>
                </c:pt>
                <c:pt idx="464">
                  <c:v>47270</c:v>
                </c:pt>
                <c:pt idx="465">
                  <c:v>47300</c:v>
                </c:pt>
                <c:pt idx="466">
                  <c:v>47331</c:v>
                </c:pt>
                <c:pt idx="467">
                  <c:v>47362</c:v>
                </c:pt>
                <c:pt idx="468">
                  <c:v>47392</c:v>
                </c:pt>
                <c:pt idx="469">
                  <c:v>47423</c:v>
                </c:pt>
                <c:pt idx="470">
                  <c:v>47453</c:v>
                </c:pt>
                <c:pt idx="471">
                  <c:v>47484</c:v>
                </c:pt>
                <c:pt idx="472">
                  <c:v>47515</c:v>
                </c:pt>
                <c:pt idx="473">
                  <c:v>47543</c:v>
                </c:pt>
                <c:pt idx="474">
                  <c:v>47574</c:v>
                </c:pt>
                <c:pt idx="475">
                  <c:v>47604</c:v>
                </c:pt>
                <c:pt idx="476">
                  <c:v>47635</c:v>
                </c:pt>
                <c:pt idx="477">
                  <c:v>47665</c:v>
                </c:pt>
                <c:pt idx="478">
                  <c:v>47696</c:v>
                </c:pt>
                <c:pt idx="479">
                  <c:v>47727</c:v>
                </c:pt>
                <c:pt idx="480">
                  <c:v>47757</c:v>
                </c:pt>
                <c:pt idx="481">
                  <c:v>47788</c:v>
                </c:pt>
              </c:numCache>
            </c:numRef>
          </c:cat>
          <c:val>
            <c:numRef>
              <c:f>Calculations!$U$11:$U$492</c:f>
              <c:numCache>
                <c:formatCode>General</c:formatCode>
                <c:ptCount val="482"/>
                <c:pt idx="0">
                  <c:v>5840.4385166064139</c:v>
                </c:pt>
                <c:pt idx="1">
                  <c:v>6006.2753522073181</c:v>
                </c:pt>
                <c:pt idx="2">
                  <c:v>5531.8643147160674</c:v>
                </c:pt>
                <c:pt idx="3">
                  <c:v>5282.1063222203184</c:v>
                </c:pt>
                <c:pt idx="4">
                  <c:v>5531.4332414718674</c:v>
                </c:pt>
                <c:pt idx="5">
                  <c:v>5294.4091499410824</c:v>
                </c:pt>
                <c:pt idx="6">
                  <c:v>4687.5376245071811</c:v>
                </c:pt>
                <c:pt idx="7">
                  <c:v>4663.8079377775748</c:v>
                </c:pt>
                <c:pt idx="8">
                  <c:v>4754.6733610042947</c:v>
                </c:pt>
                <c:pt idx="9">
                  <c:v>4226.4971687475645</c:v>
                </c:pt>
                <c:pt idx="10">
                  <c:v>3874.9584154734262</c:v>
                </c:pt>
                <c:pt idx="11">
                  <c:v>4151.2393268547521</c:v>
                </c:pt>
                <c:pt idx="12">
                  <c:v>4103.7213295352904</c:v>
                </c:pt>
                <c:pt idx="13">
                  <c:v>3666.2125105810005</c:v>
                </c:pt>
                <c:pt idx="14">
                  <c:v>3807.3610038325824</c:v>
                </c:pt>
                <c:pt idx="15">
                  <c:v>4184.2615728181818</c:v>
                </c:pt>
                <c:pt idx="16">
                  <c:v>3927.1745116623606</c:v>
                </c:pt>
                <c:pt idx="17">
                  <c:v>3682.3719501112441</c:v>
                </c:pt>
                <c:pt idx="18">
                  <c:v>4026.9157673832951</c:v>
                </c:pt>
                <c:pt idx="19">
                  <c:v>4062.3941882855688</c:v>
                </c:pt>
                <c:pt idx="20">
                  <c:v>3563.5241551641247</c:v>
                </c:pt>
                <c:pt idx="21">
                  <c:v>3535.4425725555434</c:v>
                </c:pt>
                <c:pt idx="22">
                  <c:v>3841.7928105057204</c:v>
                </c:pt>
                <c:pt idx="23">
                  <c:v>3580.0260235488677</c:v>
                </c:pt>
                <c:pt idx="24">
                  <c:v>3294.1327394440873</c:v>
                </c:pt>
                <c:pt idx="25">
                  <c:v>3711.0296891699109</c:v>
                </c:pt>
                <c:pt idx="26">
                  <c:v>4018.3221358430192</c:v>
                </c:pt>
                <c:pt idx="27">
                  <c:v>3804.1104867851327</c:v>
                </c:pt>
                <c:pt idx="28">
                  <c:v>4010.2652205343088</c:v>
                </c:pt>
                <c:pt idx="29">
                  <c:v>4620.7260666364673</c:v>
                </c:pt>
                <c:pt idx="30">
                  <c:v>4635.1377925346687</c:v>
                </c:pt>
                <c:pt idx="31">
                  <c:v>4404.972187465808</c:v>
                </c:pt>
                <c:pt idx="32">
                  <c:v>4748.115483456043</c:v>
                </c:pt>
                <c:pt idx="33">
                  <c:v>4973.84692659339</c:v>
                </c:pt>
                <c:pt idx="34">
                  <c:v>4554.9376052435655</c:v>
                </c:pt>
                <c:pt idx="35">
                  <c:v>4436.9703416187967</c:v>
                </c:pt>
                <c:pt idx="36">
                  <c:v>4837.2627596656994</c:v>
                </c:pt>
                <c:pt idx="37">
                  <c:v>4792.4822482962936</c:v>
                </c:pt>
                <c:pt idx="38">
                  <c:v>4522.3495110492267</c:v>
                </c:pt>
                <c:pt idx="39">
                  <c:v>4931.3619210756497</c:v>
                </c:pt>
                <c:pt idx="40">
                  <c:v>5434.2639182209505</c:v>
                </c:pt>
                <c:pt idx="41">
                  <c:v>5315.7760371980739</c:v>
                </c:pt>
                <c:pt idx="42">
                  <c:v>5374.8232610688765</c:v>
                </c:pt>
                <c:pt idx="43">
                  <c:v>5928.5943054502695</c:v>
                </c:pt>
                <c:pt idx="44">
                  <c:v>5977.7232764015307</c:v>
                </c:pt>
                <c:pt idx="45">
                  <c:v>5550.6717762212411</c:v>
                </c:pt>
                <c:pt idx="46">
                  <c:v>5622.1993300176873</c:v>
                </c:pt>
                <c:pt idx="47">
                  <c:v>5805.4037884313402</c:v>
                </c:pt>
                <c:pt idx="48">
                  <c:v>5342.171228893053</c:v>
                </c:pt>
                <c:pt idx="49">
                  <c:v>5004.6799182422019</c:v>
                </c:pt>
                <c:pt idx="50">
                  <c:v>5332.1065647005826</c:v>
                </c:pt>
                <c:pt idx="51">
                  <c:v>5407.3427003761735</c:v>
                </c:pt>
                <c:pt idx="52">
                  <c:v>5088.5123302346456</c:v>
                </c:pt>
                <c:pt idx="53">
                  <c:v>5339.687813155454</c:v>
                </c:pt>
                <c:pt idx="54">
                  <c:v>5870.0746737748286</c:v>
                </c:pt>
                <c:pt idx="55">
                  <c:v>5750.3488797581913</c:v>
                </c:pt>
                <c:pt idx="56">
                  <c:v>5548.3645531498614</c:v>
                </c:pt>
                <c:pt idx="57">
                  <c:v>5888.6766006371008</c:v>
                </c:pt>
                <c:pt idx="58">
                  <c:v>5907.2632158062079</c:v>
                </c:pt>
                <c:pt idx="59">
                  <c:v>5316.8892224803803</c:v>
                </c:pt>
                <c:pt idx="60">
                  <c:v>5136.5351044136723</c:v>
                </c:pt>
                <c:pt idx="61">
                  <c:v>5328.5101455815866</c:v>
                </c:pt>
                <c:pt idx="62">
                  <c:v>4987.570835357993</c:v>
                </c:pt>
                <c:pt idx="63">
                  <c:v>4606.2632257781643</c:v>
                </c:pt>
                <c:pt idx="64">
                  <c:v>4966.0097277045243</c:v>
                </c:pt>
                <c:pt idx="65">
                  <c:v>5294.4933991189973</c:v>
                </c:pt>
                <c:pt idx="66">
                  <c:v>5097.6676073394283</c:v>
                </c:pt>
                <c:pt idx="67">
                  <c:v>5281.0211786376749</c:v>
                </c:pt>
                <c:pt idx="68">
                  <c:v>5888.2468156837185</c:v>
                </c:pt>
                <c:pt idx="69">
                  <c:v>5897.7634673522025</c:v>
                </c:pt>
                <c:pt idx="70">
                  <c:v>5588.2886258073086</c:v>
                </c:pt>
                <c:pt idx="71">
                  <c:v>5824.8449730828388</c:v>
                </c:pt>
                <c:pt idx="72">
                  <c:v>5987.2230244459233</c:v>
                </c:pt>
                <c:pt idx="73">
                  <c:v>5504.5670575312088</c:v>
                </c:pt>
                <c:pt idx="74">
                  <c:v>5307.4865803415214</c:v>
                </c:pt>
                <c:pt idx="75">
                  <c:v>5698.1314694306639</c:v>
                </c:pt>
                <c:pt idx="76">
                  <c:v>5718.0966571029712</c:v>
                </c:pt>
                <c:pt idx="77">
                  <c:v>5506.781657239686</c:v>
                </c:pt>
                <c:pt idx="78">
                  <c:v>5984.2038320826887</c:v>
                </c:pt>
                <c:pt idx="79">
                  <c:v>6614.0158360290443</c:v>
                </c:pt>
                <c:pt idx="80">
                  <c:v>6614.2996111722914</c:v>
                </c:pt>
                <c:pt idx="81">
                  <c:v>6732.0063930532051</c:v>
                </c:pt>
                <c:pt idx="82">
                  <c:v>7352.0326870519493</c:v>
                </c:pt>
                <c:pt idx="83">
                  <c:v>7495.1167376738213</c:v>
                </c:pt>
                <c:pt idx="84">
                  <c:v>7123.7353679546341</c:v>
                </c:pt>
                <c:pt idx="85">
                  <c:v>7239.144141189684</c:v>
                </c:pt>
                <c:pt idx="86">
                  <c:v>7534.198013808782</c:v>
                </c:pt>
                <c:pt idx="87">
                  <c:v>7212.8441149456712</c:v>
                </c:pt>
                <c:pt idx="88">
                  <c:v>6991.9336375479834</c:v>
                </c:pt>
                <c:pt idx="89">
                  <c:v>7465.6332009243333</c:v>
                </c:pt>
                <c:pt idx="90">
                  <c:v>7731.8045487889831</c:v>
                </c:pt>
                <c:pt idx="91">
                  <c:v>7559.8116531880332</c:v>
                </c:pt>
                <c:pt idx="92">
                  <c:v>7903.8142970306826</c:v>
                </c:pt>
                <c:pt idx="93">
                  <c:v>8540.8856301570395</c:v>
                </c:pt>
                <c:pt idx="94">
                  <c:v>8511.1622262356614</c:v>
                </c:pt>
                <c:pt idx="95">
                  <c:v>8327.1129376134177</c:v>
                </c:pt>
                <c:pt idx="96">
                  <c:v>8678.7642550767632</c:v>
                </c:pt>
                <c:pt idx="97">
                  <c:v>8752.1610403109371</c:v>
                </c:pt>
                <c:pt idx="98">
                  <c:v>8195.8370302668536</c:v>
                </c:pt>
                <c:pt idx="99">
                  <c:v>8018.3750592134529</c:v>
                </c:pt>
                <c:pt idx="100">
                  <c:v>8252.4757831939114</c:v>
                </c:pt>
                <c:pt idx="101">
                  <c:v>7963.504468870472</c:v>
                </c:pt>
                <c:pt idx="102">
                  <c:v>7561.8029824684982</c:v>
                </c:pt>
                <c:pt idx="103">
                  <c:v>7861.674998989929</c:v>
                </c:pt>
                <c:pt idx="104">
                  <c:v>8133.1530285332474</c:v>
                </c:pt>
                <c:pt idx="105">
                  <c:v>7815.5645553358336</c:v>
                </c:pt>
                <c:pt idx="106">
                  <c:v>7796.5123642491744</c:v>
                </c:pt>
                <c:pt idx="107">
                  <c:v>8207.6932504018114</c:v>
                </c:pt>
                <c:pt idx="108">
                  <c:v>8037.8180607074592</c:v>
                </c:pt>
                <c:pt idx="109">
                  <c:v>7506.869846572682</c:v>
                </c:pt>
                <c:pt idx="110">
                  <c:v>7523.5266553483189</c:v>
                </c:pt>
                <c:pt idx="111">
                  <c:v>7528.8288735506994</c:v>
                </c:pt>
                <c:pt idx="112">
                  <c:v>6887.6038629700797</c:v>
                </c:pt>
                <c:pt idx="113">
                  <c:v>6481.1875186950183</c:v>
                </c:pt>
                <c:pt idx="114">
                  <c:v>6668.8824927435307</c:v>
                </c:pt>
                <c:pt idx="115">
                  <c:v>6486.8896164347689</c:v>
                </c:pt>
                <c:pt idx="116">
                  <c:v>5991.9526388045997</c:v>
                </c:pt>
                <c:pt idx="117">
                  <c:v>6127.961841459567</c:v>
                </c:pt>
                <c:pt idx="118">
                  <c:v>6436.6222745801888</c:v>
                </c:pt>
                <c:pt idx="119">
                  <c:v>6106.0162221785395</c:v>
                </c:pt>
                <c:pt idx="120">
                  <c:v>5857.1367907201457</c:v>
                </c:pt>
                <c:pt idx="121">
                  <c:v>6161.9249463192373</c:v>
                </c:pt>
                <c:pt idx="122">
                  <c:v>6074.9363680700553</c:v>
                </c:pt>
                <c:pt idx="123">
                  <c:v>5485.9234779403341</c:v>
                </c:pt>
                <c:pt idx="124">
                  <c:v>5397.5160846090412</c:v>
                </c:pt>
                <c:pt idx="125">
                  <c:v>5558.4725169118783</c:v>
                </c:pt>
                <c:pt idx="126">
                  <c:v>5114.8795961536553</c:v>
                </c:pt>
                <c:pt idx="127">
                  <c:v>4707.6707377499824</c:v>
                </c:pt>
                <c:pt idx="128">
                  <c:v>4979.3713050776951</c:v>
                </c:pt>
                <c:pt idx="129">
                  <c:v>5059.7437801760689</c:v>
                </c:pt>
                <c:pt idx="130">
                  <c:v>4654.7633951852968</c:v>
                </c:pt>
                <c:pt idx="131">
                  <c:v>4733.8530843183935</c:v>
                </c:pt>
                <c:pt idx="132">
                  <c:v>5173.4337100213379</c:v>
                </c:pt>
                <c:pt idx="133">
                  <c:v>5011.0289823316089</c:v>
                </c:pt>
                <c:pt idx="134">
                  <c:v>4709.8441656197028</c:v>
                </c:pt>
                <c:pt idx="135">
                  <c:v>5015.441891700656</c:v>
                </c:pt>
                <c:pt idx="136">
                  <c:v>5149.80343175488</c:v>
                </c:pt>
                <c:pt idx="137">
                  <c:v>4672.5962113821142</c:v>
                </c:pt>
                <c:pt idx="138">
                  <c:v>4548.7579928655259</c:v>
                </c:pt>
                <c:pt idx="139">
                  <c:v>4860.4768395067522</c:v>
                </c:pt>
                <c:pt idx="140">
                  <c:v>4640.4691345467591</c:v>
                </c:pt>
                <c:pt idx="141">
                  <c:v>4219.7660239137131</c:v>
                </c:pt>
                <c:pt idx="142">
                  <c:v>4458.4861219363102</c:v>
                </c:pt>
                <c:pt idx="143">
                  <c:v>4698.4925936497302</c:v>
                </c:pt>
                <c:pt idx="144">
                  <c:v>4341.4754767007635</c:v>
                </c:pt>
                <c:pt idx="145">
                  <c:v>4271.0077592252237</c:v>
                </c:pt>
                <c:pt idx="146">
                  <c:v>4713.0873222410883</c:v>
                </c:pt>
                <c:pt idx="147">
                  <c:v>4665.4461956157002</c:v>
                </c:pt>
                <c:pt idx="148">
                  <c:v>4267.9311446436186</c:v>
                </c:pt>
                <c:pt idx="149">
                  <c:v>4439.2640301252095</c:v>
                </c:pt>
                <c:pt idx="150">
                  <c:v>4655.3973418215819</c:v>
                </c:pt>
                <c:pt idx="151">
                  <c:v>4196.6541991729482</c:v>
                </c:pt>
                <c:pt idx="152">
                  <c:v>3877.184622813862</c:v>
                </c:pt>
                <c:pt idx="153">
                  <c:v>4112.3186898048343</c:v>
                </c:pt>
                <c:pt idx="154">
                  <c:v>3952.133407587753</c:v>
                </c:pt>
                <c:pt idx="155">
                  <c:v>3392.1857323826894</c:v>
                </c:pt>
                <c:pt idx="156">
                  <c:v>3418.1863397349207</c:v>
                </c:pt>
                <c:pt idx="157">
                  <c:v>3670.9183872101794</c:v>
                </c:pt>
                <c:pt idx="158">
                  <c:v>3320.9666613822737</c:v>
                </c:pt>
                <c:pt idx="159">
                  <c:v>3053.6849779094864</c:v>
                </c:pt>
                <c:pt idx="160">
                  <c:v>3407.6658211173053</c:v>
                </c:pt>
                <c:pt idx="161">
                  <c:v>3451.2964626883404</c:v>
                </c:pt>
                <c:pt idx="162">
                  <c:v>2975.1322105751051</c:v>
                </c:pt>
                <c:pt idx="163">
                  <c:v>2955.3861628896502</c:v>
                </c:pt>
                <c:pt idx="164">
                  <c:v>3186.9882114195771</c:v>
                </c:pt>
                <c:pt idx="165">
                  <c:v>2765.3174933269847</c:v>
                </c:pt>
                <c:pt idx="166">
                  <c:v>2266.2674030812495</c:v>
                </c:pt>
                <c:pt idx="167">
                  <c:v>2400.0691451830594</c:v>
                </c:pt>
                <c:pt idx="168">
                  <c:v>2358.9247055253895</c:v>
                </c:pt>
                <c:pt idx="169">
                  <c:v>1808.1650169997581</c:v>
                </c:pt>
                <c:pt idx="170">
                  <c:v>1737.9682994280299</c:v>
                </c:pt>
                <c:pt idx="171">
                  <c:v>2123.503722545478</c:v>
                </c:pt>
                <c:pt idx="172">
                  <c:v>1992.186713847869</c:v>
                </c:pt>
                <c:pt idx="173">
                  <c:v>1734.1258798487463</c:v>
                </c:pt>
                <c:pt idx="174">
                  <c:v>2123.0146781086169</c:v>
                </c:pt>
                <c:pt idx="175">
                  <c:v>2402.9855467878401</c:v>
                </c:pt>
                <c:pt idx="176">
                  <c:v>2039.0510630878207</c:v>
                </c:pt>
                <c:pt idx="177">
                  <c:v>1951.1113826953008</c:v>
                </c:pt>
                <c:pt idx="178">
                  <c:v>2286.634992602188</c:v>
                </c:pt>
                <c:pt idx="179">
                  <c:v>2075.7881408326839</c:v>
                </c:pt>
                <c:pt idx="180">
                  <c:v>1594.8595965234967</c:v>
                </c:pt>
                <c:pt idx="181">
                  <c:v>1766.7790512116753</c:v>
                </c:pt>
                <c:pt idx="182">
                  <c:v>2021.3351630057439</c:v>
                </c:pt>
                <c:pt idx="183">
                  <c:v>1725.7160483326013</c:v>
                </c:pt>
                <c:pt idx="184">
                  <c:v>1741.842339481085</c:v>
                </c:pt>
                <c:pt idx="185">
                  <c:v>2367.9775641319129</c:v>
                </c:pt>
                <c:pt idx="186">
                  <c:v>2593.7056373710561</c:v>
                </c:pt>
                <c:pt idx="187">
                  <c:v>2458.9820963603397</c:v>
                </c:pt>
                <c:pt idx="188">
                  <c:v>2877.7147330617654</c:v>
                </c:pt>
                <c:pt idx="189">
                  <c:v>3366.6404352417303</c:v>
                </c:pt>
                <c:pt idx="190">
                  <c:v>3140.2623680071692</c:v>
                </c:pt>
                <c:pt idx="191">
                  <c:v>2963.0994631965555</c:v>
                </c:pt>
                <c:pt idx="192">
                  <c:v>3328.3646231077164</c:v>
                </c:pt>
                <c:pt idx="193">
                  <c:v>3325.3056837962067</c:v>
                </c:pt>
                <c:pt idx="194">
                  <c:v>2898.0177434198608</c:v>
                </c:pt>
                <c:pt idx="195">
                  <c:v>3065.1103901915708</c:v>
                </c:pt>
                <c:pt idx="196">
                  <c:v>3553.1630239442579</c:v>
                </c:pt>
                <c:pt idx="197">
                  <c:v>3496.2346560603519</c:v>
                </c:pt>
                <c:pt idx="198">
                  <c:v>3513.578137129573</c:v>
                </c:pt>
                <c:pt idx="199">
                  <c:v>4184.9697002270723</c:v>
                </c:pt>
                <c:pt idx="200">
                  <c:v>4585.4746885219847</c:v>
                </c:pt>
                <c:pt idx="201">
                  <c:v>4407.6453247319505</c:v>
                </c:pt>
                <c:pt idx="202">
                  <c:v>4607.6516810554904</c:v>
                </c:pt>
                <c:pt idx="203">
                  <c:v>5048.3720004696979</c:v>
                </c:pt>
                <c:pt idx="204">
                  <c:v>4802.8199288082733</c:v>
                </c:pt>
                <c:pt idx="205">
                  <c:v>4397.2237450705416</c:v>
                </c:pt>
                <c:pt idx="206">
                  <c:v>4614.2444997651328</c:v>
                </c:pt>
                <c:pt idx="207">
                  <c:v>4709.313291568059</c:v>
                </c:pt>
                <c:pt idx="208">
                  <c:v>4292.6615570402291</c:v>
                </c:pt>
                <c:pt idx="209">
                  <c:v>4344.2613340029011</c:v>
                </c:pt>
                <c:pt idx="210">
                  <c:v>4910.4613869805899</c:v>
                </c:pt>
                <c:pt idx="211">
                  <c:v>4990.8888523784581</c:v>
                </c:pt>
                <c:pt idx="212">
                  <c:v>4887.0036279838614</c:v>
                </c:pt>
                <c:pt idx="213">
                  <c:v>5396.2076515762146</c:v>
                </c:pt>
                <c:pt idx="214">
                  <c:v>5802.5182240444374</c:v>
                </c:pt>
                <c:pt idx="215">
                  <c:v>5502.2113949657205</c:v>
                </c:pt>
                <c:pt idx="216">
                  <c:v>5390.8420106227522</c:v>
                </c:pt>
                <c:pt idx="217">
                  <c:v>5702.7244294937518</c:v>
                </c:pt>
                <c:pt idx="218">
                  <c:v>5483.9158860422649</c:v>
                </c:pt>
                <c:pt idx="219">
                  <c:v>4953.9256342694116</c:v>
                </c:pt>
                <c:pt idx="220">
                  <c:v>5079.581410049931</c:v>
                </c:pt>
                <c:pt idx="221">
                  <c:v>5358.9962067722809</c:v>
                </c:pt>
                <c:pt idx="222">
                  <c:v>5102.3285511989689</c:v>
                </c:pt>
                <c:pt idx="223">
                  <c:v>5122.3825963868603</c:v>
                </c:pt>
                <c:pt idx="224">
                  <c:v>5775.6518939825828</c:v>
                </c:pt>
                <c:pt idx="225">
                  <c:v>6051.0304197123423</c:v>
                </c:pt>
                <c:pt idx="226">
                  <c:v>5903.7664173515313</c:v>
                </c:pt>
                <c:pt idx="227">
                  <c:v>6263.3999171641499</c:v>
                </c:pt>
                <c:pt idx="228">
                  <c:v>6720.2986277674927</c:v>
                </c:pt>
                <c:pt idx="229">
                  <c:v>6454.5988831909453</c:v>
                </c:pt>
                <c:pt idx="230">
                  <c:v>6193.7980352635332</c:v>
                </c:pt>
                <c:pt idx="231">
                  <c:v>6509.4516496128317</c:v>
                </c:pt>
                <c:pt idx="232">
                  <c:v>6524.5121965773096</c:v>
                </c:pt>
                <c:pt idx="233">
                  <c:v>6110.1931619312381</c:v>
                </c:pt>
                <c:pt idx="234">
                  <c:v>6285.4765316433623</c:v>
                </c:pt>
                <c:pt idx="235">
                  <c:v>6840.4454554256354</c:v>
                </c:pt>
                <c:pt idx="236">
                  <c:v>6863.1939103665363</c:v>
                </c:pt>
                <c:pt idx="237">
                  <c:v>6902.346927585425</c:v>
                </c:pt>
                <c:pt idx="238">
                  <c:v>7588.9275036069748</c:v>
                </c:pt>
                <c:pt idx="239">
                  <c:v>8034.8644039411474</c:v>
                </c:pt>
                <c:pt idx="240">
                  <c:v>7866.419508687226</c:v>
                </c:pt>
                <c:pt idx="241">
                  <c:v>8041.6233205711023</c:v>
                </c:pt>
                <c:pt idx="242">
                  <c:v>8510.2664197375216</c:v>
                </c:pt>
                <c:pt idx="243">
                  <c:v>8332.5879728442305</c:v>
                </c:pt>
                <c:pt idx="244">
                  <c:v>7971.0961089212706</c:v>
                </c:pt>
                <c:pt idx="245">
                  <c:v>8253.0278740637004</c:v>
                </c:pt>
                <c:pt idx="246">
                  <c:v>8471.8460215864834</c:v>
                </c:pt>
                <c:pt idx="247">
                  <c:v>8156.6287294577414</c:v>
                </c:pt>
                <c:pt idx="248">
                  <c:v>8251.4693345398045</c:v>
                </c:pt>
                <c:pt idx="249">
                  <c:v>8867.1450715071569</c:v>
                </c:pt>
                <c:pt idx="250">
                  <c:v>8989.780473975281</c:v>
                </c:pt>
                <c:pt idx="251">
                  <c:v>8851.221613130796</c:v>
                </c:pt>
                <c:pt idx="252">
                  <c:v>9295.37229650064</c:v>
                </c:pt>
                <c:pt idx="253">
                  <c:v>9677.0009915206665</c:v>
                </c:pt>
                <c:pt idx="254">
                  <c:v>9345.6827756240946</c:v>
                </c:pt>
                <c:pt idx="255">
                  <c:v>9172.4292042799225</c:v>
                </c:pt>
                <c:pt idx="256">
                  <c:v>9466.9182582063695</c:v>
                </c:pt>
                <c:pt idx="257">
                  <c:v>9273.6033272548539</c:v>
                </c:pt>
                <c:pt idx="258">
                  <c:v>8723.3569157348265</c:v>
                </c:pt>
                <c:pt idx="259">
                  <c:v>8790.6953000025351</c:v>
                </c:pt>
                <c:pt idx="260">
                  <c:v>9022.046464340965</c:v>
                </c:pt>
                <c:pt idx="261">
                  <c:v>8664.7586870075102</c:v>
                </c:pt>
                <c:pt idx="262">
                  <c:v>8483.2054022409648</c:v>
                </c:pt>
                <c:pt idx="263">
                  <c:v>8909.0464469245744</c:v>
                </c:pt>
                <c:pt idx="264">
                  <c:v>8963.8158052592553</c:v>
                </c:pt>
                <c:pt idx="265">
                  <c:v>8546.7106339984348</c:v>
                </c:pt>
                <c:pt idx="266">
                  <c:v>8619.3172555443161</c:v>
                </c:pt>
                <c:pt idx="267">
                  <c:v>8857.6686566431945</c:v>
                </c:pt>
                <c:pt idx="268">
                  <c:v>8407.2249568145853</c:v>
                </c:pt>
                <c:pt idx="269">
                  <c:v>7935.6929690915122</c:v>
                </c:pt>
                <c:pt idx="270">
                  <c:v>8062.7070219054576</c:v>
                </c:pt>
                <c:pt idx="271">
                  <c:v>7921.9488356869279</c:v>
                </c:pt>
                <c:pt idx="272">
                  <c:v>7290.6684328195661</c:v>
                </c:pt>
                <c:pt idx="273">
                  <c:v>7172.6190044468376</c:v>
                </c:pt>
                <c:pt idx="274">
                  <c:v>7428.0570601490717</c:v>
                </c:pt>
                <c:pt idx="275">
                  <c:v>7123.8895708013397</c:v>
                </c:pt>
                <c:pt idx="276">
                  <c:v>6763.6363315741264</c:v>
                </c:pt>
                <c:pt idx="277">
                  <c:v>7056.9558802385427</c:v>
                </c:pt>
                <c:pt idx="278">
                  <c:v>7183.797685471256</c:v>
                </c:pt>
                <c:pt idx="279">
                  <c:v>6720.9834495585219</c:v>
                </c:pt>
                <c:pt idx="280">
                  <c:v>6623.0256122328656</c:v>
                </c:pt>
                <c:pt idx="281">
                  <c:v>6913.4686930566668</c:v>
                </c:pt>
                <c:pt idx="282">
                  <c:v>6622.3938374113459</c:v>
                </c:pt>
                <c:pt idx="283">
                  <c:v>6120.1865458636257</c:v>
                </c:pt>
                <c:pt idx="284">
                  <c:v>6252.7208064289698</c:v>
                </c:pt>
                <c:pt idx="285">
                  <c:v>6345.3077281675287</c:v>
                </c:pt>
                <c:pt idx="286">
                  <c:v>5852.2899249242009</c:v>
                </c:pt>
                <c:pt idx="287">
                  <c:v>5693.5221311501073</c:v>
                </c:pt>
                <c:pt idx="288">
                  <c:v>6070.3037312733823</c:v>
                </c:pt>
                <c:pt idx="289">
                  <c:v>5991.0060949319022</c:v>
                </c:pt>
                <c:pt idx="290">
                  <c:v>5642.001556320738</c:v>
                </c:pt>
                <c:pt idx="291">
                  <c:v>5923.7570280927885</c:v>
                </c:pt>
                <c:pt idx="292">
                  <c:v>6266.6635029733916</c:v>
                </c:pt>
                <c:pt idx="293">
                  <c:v>5964.6672234975813</c:v>
                </c:pt>
                <c:pt idx="294">
                  <c:v>5836.1941003580314</c:v>
                </c:pt>
                <c:pt idx="295">
                  <c:v>6237.6181803050504</c:v>
                </c:pt>
                <c:pt idx="296">
                  <c:v>6193.7732425819095</c:v>
                </c:pt>
                <c:pt idx="297">
                  <c:v>5731.8480465778948</c:v>
                </c:pt>
                <c:pt idx="298">
                  <c:v>5826.9770589712962</c:v>
                </c:pt>
                <c:pt idx="299">
                  <c:v>6088.2589003915054</c:v>
                </c:pt>
                <c:pt idx="300">
                  <c:v>5725.9462499769925</c:v>
                </c:pt>
                <c:pt idx="301">
                  <c:v>5476.3725490215138</c:v>
                </c:pt>
                <c:pt idx="302">
                  <c:v>5865.3535077792521</c:v>
                </c:pt>
                <c:pt idx="303">
                  <c:v>5964.8969831391287</c:v>
                </c:pt>
                <c:pt idx="304">
                  <c:v>5617.7357125670378</c:v>
                </c:pt>
                <c:pt idx="305">
                  <c:v>5797.5481577926757</c:v>
                </c:pt>
                <c:pt idx="306">
                  <c:v>6243.6093488498746</c:v>
                </c:pt>
                <c:pt idx="307">
                  <c:v>6043.1999871263033</c:v>
                </c:pt>
                <c:pt idx="308">
                  <c:v>5774.4379824049292</c:v>
                </c:pt>
                <c:pt idx="309">
                  <c:v>6084.2805483375741</c:v>
                </c:pt>
                <c:pt idx="310">
                  <c:v>6117.6108545928273</c:v>
                </c:pt>
                <c:pt idx="311">
                  <c:v>5567.2676109697759</c:v>
                </c:pt>
                <c:pt idx="312">
                  <c:v>5433.9564704701452</c:v>
                </c:pt>
                <c:pt idx="313">
                  <c:v>5671.2703013455966</c:v>
                </c:pt>
                <c:pt idx="314">
                  <c:v>5350.3389915449934</c:v>
                </c:pt>
                <c:pt idx="315">
                  <c:v>4938.1410289127407</c:v>
                </c:pt>
                <c:pt idx="316">
                  <c:v>5218.2607597139377</c:v>
                </c:pt>
                <c:pt idx="317">
                  <c:v>5430.4969653447888</c:v>
                </c:pt>
                <c:pt idx="318">
                  <c:v>5082.2145231562508</c:v>
                </c:pt>
                <c:pt idx="319">
                  <c:v>5092.3005780230687</c:v>
                </c:pt>
                <c:pt idx="320">
                  <c:v>5534.0717807251913</c:v>
                </c:pt>
                <c:pt idx="321">
                  <c:v>5397.9238153717188</c:v>
                </c:pt>
                <c:pt idx="322">
                  <c:v>4957.0251183966648</c:v>
                </c:pt>
                <c:pt idx="323">
                  <c:v>5080.8100768508239</c:v>
                </c:pt>
                <c:pt idx="324">
                  <c:v>5150.279817635269</c:v>
                </c:pt>
                <c:pt idx="325">
                  <c:v>4572.6643948520441</c:v>
                </c:pt>
                <c:pt idx="326">
                  <c:v>4260.5658534123877</c:v>
                </c:pt>
                <c:pt idx="327">
                  <c:v>4519.083025238373</c:v>
                </c:pt>
                <c:pt idx="328">
                  <c:v>4387.4661507913206</c:v>
                </c:pt>
                <c:pt idx="329">
                  <c:v>3996.1026198451468</c:v>
                </c:pt>
                <c:pt idx="330">
                  <c:v>4277.88449316894</c:v>
                </c:pt>
                <c:pt idx="331">
                  <c:v>4719.2806776898315</c:v>
                </c:pt>
                <c:pt idx="332">
                  <c:v>4542.3084317126104</c:v>
                </c:pt>
                <c:pt idx="333">
                  <c:v>4495.8749888934271</c:v>
                </c:pt>
                <c:pt idx="334">
                  <c:v>4980.8951204737841</c:v>
                </c:pt>
                <c:pt idx="335">
                  <c:v>5020.854351007999</c:v>
                </c:pt>
                <c:pt idx="336">
                  <c:v>4561.4076989055193</c:v>
                </c:pt>
                <c:pt idx="337">
                  <c:v>4599.2452577811564</c:v>
                </c:pt>
                <c:pt idx="338">
                  <c:v>4832.9005762789375</c:v>
                </c:pt>
                <c:pt idx="339">
                  <c:v>4456.421126498587</c:v>
                </c:pt>
                <c:pt idx="340">
                  <c:v>4177.9508420809971</c:v>
                </c:pt>
                <c:pt idx="341">
                  <c:v>4605.8556290703373</c:v>
                </c:pt>
                <c:pt idx="342">
                  <c:v>4849.6034986680343</c:v>
                </c:pt>
                <c:pt idx="343">
                  <c:v>4673.3194761413761</c:v>
                </c:pt>
                <c:pt idx="344">
                  <c:v>5035.9691127199058</c:v>
                </c:pt>
                <c:pt idx="345">
                  <c:v>5728.5711985600683</c:v>
                </c:pt>
                <c:pt idx="346">
                  <c:v>5784.4867675492051</c:v>
                </c:pt>
                <c:pt idx="347">
                  <c:v>5700.3141687334037</c:v>
                </c:pt>
                <c:pt idx="348">
                  <c:v>6167.8383259539378</c:v>
                </c:pt>
                <c:pt idx="349">
                  <c:v>6373.8859213199785</c:v>
                </c:pt>
                <c:pt idx="350">
                  <c:v>5952.0822091721748</c:v>
                </c:pt>
                <c:pt idx="351">
                  <c:v>5909.0636821730986</c:v>
                </c:pt>
                <c:pt idx="352">
                  <c:v>6294.3443470868215</c:v>
                </c:pt>
                <c:pt idx="353">
                  <c:v>6177.7129142744734</c:v>
                </c:pt>
                <c:pt idx="354">
                  <c:v>5965.1771457052137</c:v>
                </c:pt>
                <c:pt idx="355">
                  <c:v>6482.7905447841495</c:v>
                </c:pt>
                <c:pt idx="356">
                  <c:v>7009.5068503397251</c:v>
                </c:pt>
                <c:pt idx="357">
                  <c:v>6969.0265819295228</c:v>
                </c:pt>
                <c:pt idx="358">
                  <c:v>7234.4005476508073</c:v>
                </c:pt>
                <c:pt idx="359">
                  <c:v>7936.7553774236803</c:v>
                </c:pt>
                <c:pt idx="360">
                  <c:v>8051.8992304073417</c:v>
                </c:pt>
                <c:pt idx="361">
                  <c:v>7778.544575518823</c:v>
                </c:pt>
                <c:pt idx="362">
                  <c:v>8027.2320825317593</c:v>
                </c:pt>
                <c:pt idx="363">
                  <c:v>8252.7148927313556</c:v>
                </c:pt>
                <c:pt idx="364">
                  <c:v>7820.3495340094296</c:v>
                </c:pt>
                <c:pt idx="365">
                  <c:v>7618.0809120604963</c:v>
                </c:pt>
                <c:pt idx="366">
                  <c:v>8029.7182320112079</c:v>
                </c:pt>
                <c:pt idx="367">
                  <c:v>8102.0136342616142</c:v>
                </c:pt>
                <c:pt idx="368">
                  <c:v>7880.9217748962055</c:v>
                </c:pt>
                <c:pt idx="369">
                  <c:v>8306.7507742051075</c:v>
                </c:pt>
                <c:pt idx="370">
                  <c:v>8918.4539255313121</c:v>
                </c:pt>
                <c:pt idx="371">
                  <c:v>8878.3924494391795</c:v>
                </c:pt>
                <c:pt idx="372">
                  <c:v>8881.2414680313777</c:v>
                </c:pt>
                <c:pt idx="373">
                  <c:v>9396.3573949779038</c:v>
                </c:pt>
                <c:pt idx="374">
                  <c:v>9477.3012135798053</c:v>
                </c:pt>
                <c:pt idx="375">
                  <c:v>9006.6086336486878</c:v>
                </c:pt>
                <c:pt idx="376">
                  <c:v>9002.1753267361364</c:v>
                </c:pt>
                <c:pt idx="377">
                  <c:v>9245.0119729137768</c:v>
                </c:pt>
                <c:pt idx="378">
                  <c:v>8896.8341900628784</c:v>
                </c:pt>
                <c:pt idx="379">
                  <c:v>8605.7811164129635</c:v>
                </c:pt>
                <c:pt idx="380">
                  <c:v>9031.99288755421</c:v>
                </c:pt>
                <c:pt idx="381">
                  <c:v>9308.1040928955044</c:v>
                </c:pt>
                <c:pt idx="382">
                  <c:v>9114.4398740220713</c:v>
                </c:pt>
                <c:pt idx="383">
                  <c:v>9397.9700337692648</c:v>
                </c:pt>
                <c:pt idx="384">
                  <c:v>10024.132613608981</c:v>
                </c:pt>
                <c:pt idx="385">
                  <c:v>10007.343500459099</c:v>
                </c:pt>
                <c:pt idx="386">
                  <c:v>9789.6046445755128</c:v>
                </c:pt>
                <c:pt idx="387">
                  <c:v>10126.444446649308</c:v>
                </c:pt>
                <c:pt idx="388">
                  <c:v>10261.917069743718</c:v>
                </c:pt>
                <c:pt idx="389">
                  <c:v>9768.2239538440645</c:v>
                </c:pt>
                <c:pt idx="390">
                  <c:v>9634.2879283187867</c:v>
                </c:pt>
                <c:pt idx="391">
                  <c:v>9979.1935574626405</c:v>
                </c:pt>
                <c:pt idx="392">
                  <c:v>9849.6723853680669</c:v>
                </c:pt>
                <c:pt idx="393">
                  <c:v>9567.5723076516388</c:v>
                </c:pt>
                <c:pt idx="394">
                  <c:v>9988.0249673265389</c:v>
                </c:pt>
                <c:pt idx="395">
                  <c:v>10439.815472448427</c:v>
                </c:pt>
                <c:pt idx="396">
                  <c:v>10286.55176942013</c:v>
                </c:pt>
                <c:pt idx="397">
                  <c:v>10379.424968318335</c:v>
                </c:pt>
                <c:pt idx="398">
                  <c:v>10937.486136107231</c:v>
                </c:pt>
                <c:pt idx="399">
                  <c:v>10952.976874730643</c:v>
                </c:pt>
                <c:pt idx="400">
                  <c:v>10561.908493014364</c:v>
                </c:pt>
                <c:pt idx="401">
                  <c:v>10708.349761748374</c:v>
                </c:pt>
                <c:pt idx="402">
                  <c:v>10907.476595883192</c:v>
                </c:pt>
                <c:pt idx="403">
                  <c:v>10460.152976010813</c:v>
                </c:pt>
                <c:pt idx="404">
                  <c:v>10195.285216607876</c:v>
                </c:pt>
                <c:pt idx="405">
                  <c:v>10548.883940668253</c:v>
                </c:pt>
                <c:pt idx="406">
                  <c:v>10567.858388752713</c:v>
                </c:pt>
                <c:pt idx="407">
                  <c:v>10215.21067399172</c:v>
                </c:pt>
                <c:pt idx="408">
                  <c:v>10449.143839928127</c:v>
                </c:pt>
                <c:pt idx="409">
                  <c:v>10889.908167949299</c:v>
                </c:pt>
                <c:pt idx="410">
                  <c:v>10674.501250563962</c:v>
                </c:pt>
                <c:pt idx="411">
                  <c:v>10464.217884198719</c:v>
                </c:pt>
                <c:pt idx="412">
                  <c:v>10808.071417982972</c:v>
                </c:pt>
                <c:pt idx="413">
                  <c:v>10794.58460654291</c:v>
                </c:pt>
                <c:pt idx="414">
                  <c:v>10228.617349225216</c:v>
                </c:pt>
                <c:pt idx="415">
                  <c:v>10117.338426876266</c:v>
                </c:pt>
                <c:pt idx="416">
                  <c:v>10295.52013082651</c:v>
                </c:pt>
                <c:pt idx="417">
                  <c:v>9871.0702632034117</c:v>
                </c:pt>
                <c:pt idx="418">
                  <c:v>9412.1893207978137</c:v>
                </c:pt>
                <c:pt idx="419">
                  <c:v>9625.084451971321</c:v>
                </c:pt>
                <c:pt idx="420">
                  <c:v>9683.4228226995056</c:v>
                </c:pt>
                <c:pt idx="421">
                  <c:v>9209.4600687473467</c:v>
                </c:pt>
                <c:pt idx="422">
                  <c:v>9161.1918998548572</c:v>
                </c:pt>
                <c:pt idx="423">
                  <c:v>9505.0885619886722</c:v>
                </c:pt>
                <c:pt idx="424">
                  <c:v>9258.7284527355587</c:v>
                </c:pt>
                <c:pt idx="425">
                  <c:v>8809.5028626528947</c:v>
                </c:pt>
                <c:pt idx="426">
                  <c:v>8960.5233381322632</c:v>
                </c:pt>
                <c:pt idx="427">
                  <c:v>8994.6807128897326</c:v>
                </c:pt>
                <c:pt idx="428">
                  <c:v>8397.3823812867413</c:v>
                </c:pt>
                <c:pt idx="429">
                  <c:v>8108.4678080872463</c:v>
                </c:pt>
                <c:pt idx="430">
                  <c:v>8299.4449781606218</c:v>
                </c:pt>
                <c:pt idx="431">
                  <c:v>7996.6293531148931</c:v>
                </c:pt>
                <c:pt idx="432">
                  <c:v>7447.1759822021095</c:v>
                </c:pt>
                <c:pt idx="433">
                  <c:v>7553.0905220690438</c:v>
                </c:pt>
                <c:pt idx="434">
                  <c:v>7725.4221081036121</c:v>
                </c:pt>
                <c:pt idx="435">
                  <c:v>7298.3309336712255</c:v>
                </c:pt>
                <c:pt idx="436">
                  <c:v>7114.6978506615615</c:v>
                </c:pt>
                <c:pt idx="437">
                  <c:v>7485.9137796525301</c:v>
                </c:pt>
                <c:pt idx="438">
                  <c:v>7418.3195892479998</c:v>
                </c:pt>
                <c:pt idx="439">
                  <c:v>6964.7357565589036</c:v>
                </c:pt>
                <c:pt idx="440">
                  <c:v>7071.6080409784636</c:v>
                </c:pt>
                <c:pt idx="441">
                  <c:v>7292.9065162743273</c:v>
                </c:pt>
                <c:pt idx="442">
                  <c:v>6852.4051396105297</c:v>
                </c:pt>
                <c:pt idx="443">
                  <c:v>6510.7014796814228</c:v>
                </c:pt>
                <c:pt idx="444">
                  <c:v>6762.6356339678086</c:v>
                </c:pt>
                <c:pt idx="445">
                  <c:v>6681.323670720627</c:v>
                </c:pt>
                <c:pt idx="446">
                  <c:v>6173.407499077538</c:v>
                </c:pt>
                <c:pt idx="447">
                  <c:v>6234.7904231315997</c:v>
                </c:pt>
                <c:pt idx="448">
                  <c:v>6587.1669889592349</c:v>
                </c:pt>
                <c:pt idx="449">
                  <c:v>6353.0152734836884</c:v>
                </c:pt>
                <c:pt idx="450">
                  <c:v>6148.550922125266</c:v>
                </c:pt>
                <c:pt idx="451">
                  <c:v>6579.9589758136053</c:v>
                </c:pt>
                <c:pt idx="452">
                  <c:v>6750.4712519783507</c:v>
                </c:pt>
                <c:pt idx="453">
                  <c:v>6363.1187757838698</c:v>
                </c:pt>
                <c:pt idx="454">
                  <c:v>6389.9363435142313</c:v>
                </c:pt>
                <c:pt idx="455">
                  <c:v>6713.3915664290816</c:v>
                </c:pt>
                <c:pt idx="456">
                  <c:v>6398.7523700903193</c:v>
                </c:pt>
                <c:pt idx="457">
                  <c:v>5947.8436175908428</c:v>
                </c:pt>
                <c:pt idx="458">
                  <c:v>6131.7802900315255</c:v>
                </c:pt>
                <c:pt idx="459">
                  <c:v>6192.6935780425547</c:v>
                </c:pt>
                <c:pt idx="460">
                  <c:v>5712.7282601705137</c:v>
                </c:pt>
                <c:pt idx="461">
                  <c:v>5659.5901737436689</c:v>
                </c:pt>
                <c:pt idx="462">
                  <c:v>6092.3455320585481</c:v>
                </c:pt>
                <c:pt idx="463">
                  <c:v>6017.8161185478848</c:v>
                </c:pt>
                <c:pt idx="464">
                  <c:v>5740.5433807647514</c:v>
                </c:pt>
                <c:pt idx="465">
                  <c:v>6080.7313645601516</c:v>
                </c:pt>
                <c:pt idx="466">
                  <c:v>6345.1377536524105</c:v>
                </c:pt>
                <c:pt idx="467">
                  <c:v>5927.3950424106442</c:v>
                </c:pt>
                <c:pt idx="468">
                  <c:v>5717.5257773929779</c:v>
                </c:pt>
                <c:pt idx="469">
                  <c:v>5954.2874416548166</c:v>
                </c:pt>
                <c:pt idx="470">
                  <c:v>5671.496064769678</c:v>
                </c:pt>
                <c:pt idx="471">
                  <c:v>5062.3506394329715</c:v>
                </c:pt>
                <c:pt idx="472">
                  <c:v>5086.3215775819017</c:v>
                </c:pt>
                <c:pt idx="473">
                  <c:v>5245.2282475895763</c:v>
                </c:pt>
                <c:pt idx="474">
                  <c:v>4840.2584605696484</c:v>
                </c:pt>
                <c:pt idx="475">
                  <c:v>4682.8537263057478</c:v>
                </c:pt>
                <c:pt idx="476">
                  <c:v>5150.6964878148128</c:v>
                </c:pt>
                <c:pt idx="477">
                  <c:v>5246.156466604848</c:v>
                </c:pt>
                <c:pt idx="478">
                  <c:v>4921.2482960727184</c:v>
                </c:pt>
                <c:pt idx="479">
                  <c:v>5113.1460793401957</c:v>
                </c:pt>
                <c:pt idx="480">
                  <c:v>5424.0585011861049</c:v>
                </c:pt>
                <c:pt idx="481">
                  <c:v>5023.2297007225734</c:v>
                </c:pt>
              </c:numCache>
            </c:numRef>
          </c:val>
          <c:smooth val="0"/>
        </c:ser>
        <c:dLbls>
          <c:showLegendKey val="0"/>
          <c:showVal val="0"/>
          <c:showCatName val="0"/>
          <c:showSerName val="0"/>
          <c:showPercent val="0"/>
          <c:showBubbleSize val="0"/>
        </c:dLbls>
        <c:smooth val="0"/>
        <c:axId val="385489608"/>
        <c:axId val="385490392"/>
      </c:lineChart>
      <c:dateAx>
        <c:axId val="385489608"/>
        <c:scaling>
          <c:orientation val="minMax"/>
        </c:scaling>
        <c:delete val="1"/>
        <c:axPos val="b"/>
        <c:numFmt formatCode="m/d/yyyy" sourceLinked="1"/>
        <c:majorTickMark val="out"/>
        <c:minorTickMark val="none"/>
        <c:tickLblPos val="none"/>
        <c:crossAx val="385490392"/>
        <c:crosses val="autoZero"/>
        <c:auto val="1"/>
        <c:lblOffset val="100"/>
        <c:baseTimeUnit val="months"/>
      </c:dateAx>
      <c:valAx>
        <c:axId val="385490392"/>
        <c:scaling>
          <c:orientation val="minMax"/>
        </c:scaling>
        <c:delete val="1"/>
        <c:axPos val="l"/>
        <c:majorGridlines>
          <c:spPr>
            <a:ln w="3175">
              <a:solidFill>
                <a:srgbClr val="000000"/>
              </a:solidFill>
              <a:prstDash val="solid"/>
            </a:ln>
          </c:spPr>
        </c:majorGridlines>
        <c:numFmt formatCode="0" sourceLinked="1"/>
        <c:majorTickMark val="out"/>
        <c:minorTickMark val="none"/>
        <c:tickLblPos val="none"/>
        <c:crossAx val="3854896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20 year plot - FFT in cycles/yr</a:t>
            </a:r>
          </a:p>
        </c:rich>
      </c:tx>
      <c:layout>
        <c:manualLayout>
          <c:xMode val="edge"/>
          <c:yMode val="edge"/>
          <c:x val="0.25631067961165094"/>
          <c:y val="5.0218340611353697E-2"/>
        </c:manualLayout>
      </c:layout>
      <c:overlay val="0"/>
      <c:spPr>
        <a:noFill/>
        <a:ln w="25400">
          <a:noFill/>
        </a:ln>
      </c:spPr>
    </c:title>
    <c:autoTitleDeleted val="0"/>
    <c:plotArea>
      <c:layout>
        <c:manualLayout>
          <c:layoutTarget val="inner"/>
          <c:xMode val="edge"/>
          <c:yMode val="edge"/>
          <c:x val="0.10873786407766996"/>
          <c:y val="0.16157205240174669"/>
          <c:w val="0.86019417475728155"/>
          <c:h val="0.76200873362445498"/>
        </c:manualLayout>
      </c:layout>
      <c:scatterChart>
        <c:scatterStyle val="lineMarker"/>
        <c:varyColors val="0"/>
        <c:ser>
          <c:idx val="0"/>
          <c:order val="0"/>
          <c:spPr>
            <a:ln w="25400">
              <a:solidFill>
                <a:srgbClr val="000080"/>
              </a:solidFill>
              <a:prstDash val="solid"/>
            </a:ln>
          </c:spPr>
          <c:marker>
            <c:symbol val="diamond"/>
            <c:size val="7"/>
            <c:spPr>
              <a:solidFill>
                <a:srgbClr val="000080"/>
              </a:solidFill>
              <a:ln>
                <a:solidFill>
                  <a:srgbClr val="000080"/>
                </a:solidFill>
                <a:prstDash val="solid"/>
              </a:ln>
            </c:spPr>
          </c:marker>
          <c:xVal>
            <c:numRef>
              <c:f>'FTSE Fourier'!$E$14:$E$34</c:f>
              <c:numCache>
                <c:formatCode>General</c:formatCode>
                <c:ptCount val="21"/>
                <c:pt idx="0">
                  <c:v>4.6875E-2</c:v>
                </c:pt>
                <c:pt idx="1">
                  <c:v>9.375E-2</c:v>
                </c:pt>
                <c:pt idx="2">
                  <c:v>0.140625</c:v>
                </c:pt>
                <c:pt idx="3">
                  <c:v>0.1875</c:v>
                </c:pt>
                <c:pt idx="4">
                  <c:v>0.234375</c:v>
                </c:pt>
                <c:pt idx="5">
                  <c:v>0.28125</c:v>
                </c:pt>
                <c:pt idx="6">
                  <c:v>0.328125</c:v>
                </c:pt>
                <c:pt idx="7">
                  <c:v>0.375</c:v>
                </c:pt>
                <c:pt idx="8">
                  <c:v>0.421875</c:v>
                </c:pt>
                <c:pt idx="9">
                  <c:v>0.46875</c:v>
                </c:pt>
                <c:pt idx="10">
                  <c:v>0.515625</c:v>
                </c:pt>
                <c:pt idx="11">
                  <c:v>0.5625</c:v>
                </c:pt>
                <c:pt idx="12">
                  <c:v>0.609375</c:v>
                </c:pt>
                <c:pt idx="13">
                  <c:v>0.65625</c:v>
                </c:pt>
                <c:pt idx="14">
                  <c:v>0.703125</c:v>
                </c:pt>
                <c:pt idx="15">
                  <c:v>0.75</c:v>
                </c:pt>
                <c:pt idx="16">
                  <c:v>0.796875</c:v>
                </c:pt>
                <c:pt idx="17">
                  <c:v>0.84375</c:v>
                </c:pt>
                <c:pt idx="18">
                  <c:v>0.890625</c:v>
                </c:pt>
                <c:pt idx="19" formatCode="0">
                  <c:v>1.96875</c:v>
                </c:pt>
                <c:pt idx="20" formatCode="0">
                  <c:v>2.015625</c:v>
                </c:pt>
              </c:numCache>
            </c:numRef>
          </c:xVal>
          <c:yVal>
            <c:numRef>
              <c:f>'FTSE Fourier'!$F$14:$F$34</c:f>
              <c:numCache>
                <c:formatCode>General</c:formatCode>
                <c:ptCount val="21"/>
                <c:pt idx="0">
                  <c:v>1145.4908771527544</c:v>
                </c:pt>
                <c:pt idx="1">
                  <c:v>1130.7292022401482</c:v>
                </c:pt>
                <c:pt idx="2">
                  <c:v>352.93881562196282</c:v>
                </c:pt>
                <c:pt idx="3">
                  <c:v>446.72975482460919</c:v>
                </c:pt>
                <c:pt idx="4">
                  <c:v>338.3608970717209</c:v>
                </c:pt>
                <c:pt idx="5">
                  <c:v>382.20509276592412</c:v>
                </c:pt>
                <c:pt idx="6">
                  <c:v>297.39013082641856</c:v>
                </c:pt>
                <c:pt idx="7">
                  <c:v>187.42796072769951</c:v>
                </c:pt>
                <c:pt idx="8">
                  <c:v>132.41298486906723</c:v>
                </c:pt>
                <c:pt idx="9">
                  <c:v>112.12820772984057</c:v>
                </c:pt>
                <c:pt idx="10">
                  <c:v>173.94146175787358</c:v>
                </c:pt>
                <c:pt idx="11">
                  <c:v>148.16349179877412</c:v>
                </c:pt>
                <c:pt idx="12">
                  <c:v>107.00142114701636</c:v>
                </c:pt>
                <c:pt idx="13">
                  <c:v>180.15764163679901</c:v>
                </c:pt>
                <c:pt idx="14">
                  <c:v>121.78030435671909</c:v>
                </c:pt>
                <c:pt idx="15">
                  <c:v>186.98619479321374</c:v>
                </c:pt>
                <c:pt idx="16">
                  <c:v>61.191506893421952</c:v>
                </c:pt>
                <c:pt idx="17">
                  <c:v>89.120910460017413</c:v>
                </c:pt>
                <c:pt idx="18">
                  <c:v>71.225322003174853</c:v>
                </c:pt>
                <c:pt idx="19" formatCode="0">
                  <c:v>26.253665130863645</c:v>
                </c:pt>
                <c:pt idx="20" formatCode="0">
                  <c:v>60.667479467809855</c:v>
                </c:pt>
              </c:numCache>
            </c:numRef>
          </c:yVal>
          <c:smooth val="0"/>
        </c:ser>
        <c:dLbls>
          <c:showLegendKey val="0"/>
          <c:showVal val="0"/>
          <c:showCatName val="0"/>
          <c:showSerName val="0"/>
          <c:showPercent val="0"/>
          <c:showBubbleSize val="0"/>
        </c:dLbls>
        <c:axId val="385488040"/>
        <c:axId val="385491960"/>
      </c:scatterChart>
      <c:valAx>
        <c:axId val="385488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5491960"/>
        <c:crosses val="autoZero"/>
        <c:crossBetween val="midCat"/>
      </c:valAx>
      <c:valAx>
        <c:axId val="385491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385488040"/>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GB"/>
              <a:t>10 year Plot - FFT in cycles/yr</a:t>
            </a:r>
          </a:p>
        </c:rich>
      </c:tx>
      <c:layout>
        <c:manualLayout>
          <c:xMode val="edge"/>
          <c:yMode val="edge"/>
          <c:x val="0.32447817836812187"/>
          <c:y val="5.5363321799307995E-2"/>
        </c:manualLayout>
      </c:layout>
      <c:overlay val="0"/>
      <c:spPr>
        <a:noFill/>
        <a:ln w="25400">
          <a:noFill/>
        </a:ln>
      </c:spPr>
    </c:title>
    <c:autoTitleDeleted val="0"/>
    <c:plotArea>
      <c:layout>
        <c:manualLayout>
          <c:layoutTarget val="inner"/>
          <c:xMode val="edge"/>
          <c:yMode val="edge"/>
          <c:x val="8.1593927893738136E-2"/>
          <c:y val="0.19377195368585373"/>
          <c:w val="0.87476280834914655"/>
          <c:h val="0.6643609840657847"/>
        </c:manualLayout>
      </c:layout>
      <c:scatterChart>
        <c:scatterStyle val="line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'FTSE Fourier'!$J$140:$J$160</c:f>
              <c:numCache>
                <c:formatCode>General</c:formatCode>
                <c:ptCount val="21"/>
                <c:pt idx="0">
                  <c:v>0.1875</c:v>
                </c:pt>
                <c:pt idx="1">
                  <c:v>0.28125</c:v>
                </c:pt>
                <c:pt idx="2">
                  <c:v>0.375</c:v>
                </c:pt>
                <c:pt idx="3">
                  <c:v>0.46875</c:v>
                </c:pt>
                <c:pt idx="4">
                  <c:v>0.5625</c:v>
                </c:pt>
                <c:pt idx="5">
                  <c:v>0.65625</c:v>
                </c:pt>
                <c:pt idx="6">
                  <c:v>0.75</c:v>
                </c:pt>
                <c:pt idx="7">
                  <c:v>0.84375</c:v>
                </c:pt>
                <c:pt idx="8">
                  <c:v>0.9375</c:v>
                </c:pt>
                <c:pt idx="9">
                  <c:v>1.03125</c:v>
                </c:pt>
                <c:pt idx="10">
                  <c:v>1.125</c:v>
                </c:pt>
                <c:pt idx="11">
                  <c:v>1.21875</c:v>
                </c:pt>
                <c:pt idx="12">
                  <c:v>1.3125</c:v>
                </c:pt>
                <c:pt idx="13">
                  <c:v>1.40625</c:v>
                </c:pt>
                <c:pt idx="14">
                  <c:v>1.5</c:v>
                </c:pt>
                <c:pt idx="15">
                  <c:v>1.59375</c:v>
                </c:pt>
                <c:pt idx="16">
                  <c:v>1.6875</c:v>
                </c:pt>
                <c:pt idx="17">
                  <c:v>1.78125</c:v>
                </c:pt>
                <c:pt idx="18">
                  <c:v>1.875</c:v>
                </c:pt>
                <c:pt idx="19">
                  <c:v>1.96875</c:v>
                </c:pt>
                <c:pt idx="20">
                  <c:v>2.0625</c:v>
                </c:pt>
              </c:numCache>
            </c:numRef>
          </c:xVal>
          <c:yVal>
            <c:numRef>
              <c:f>'FTSE Fourier'!$K$140:$K$160</c:f>
              <c:numCache>
                <c:formatCode>General</c:formatCode>
                <c:ptCount val="21"/>
                <c:pt idx="0">
                  <c:v>621.74327154515015</c:v>
                </c:pt>
                <c:pt idx="1">
                  <c:v>757.77212388523492</c:v>
                </c:pt>
                <c:pt idx="2">
                  <c:v>357.75715334890322</c:v>
                </c:pt>
                <c:pt idx="3">
                  <c:v>167.46833229152585</c:v>
                </c:pt>
                <c:pt idx="4">
                  <c:v>215.41667549745671</c:v>
                </c:pt>
                <c:pt idx="5">
                  <c:v>85.045126346757101</c:v>
                </c:pt>
                <c:pt idx="6">
                  <c:v>137.5946574554649</c:v>
                </c:pt>
                <c:pt idx="7">
                  <c:v>87.185799649694616</c:v>
                </c:pt>
                <c:pt idx="8">
                  <c:v>63.667047311355049</c:v>
                </c:pt>
                <c:pt idx="9">
                  <c:v>39.439783982092905</c:v>
                </c:pt>
                <c:pt idx="10">
                  <c:v>40.098724550691067</c:v>
                </c:pt>
                <c:pt idx="11">
                  <c:v>62.457933656596879</c:v>
                </c:pt>
                <c:pt idx="12">
                  <c:v>64.691440984240231</c:v>
                </c:pt>
                <c:pt idx="13">
                  <c:v>30.996414292714309</c:v>
                </c:pt>
                <c:pt idx="14">
                  <c:v>64.860963196104223</c:v>
                </c:pt>
                <c:pt idx="15">
                  <c:v>28.761971517583888</c:v>
                </c:pt>
                <c:pt idx="16">
                  <c:v>45.191905637765579</c:v>
                </c:pt>
                <c:pt idx="17">
                  <c:v>53.535184881452018</c:v>
                </c:pt>
                <c:pt idx="18">
                  <c:v>69.348987846276685</c:v>
                </c:pt>
                <c:pt idx="19">
                  <c:v>60.030982619831363</c:v>
                </c:pt>
                <c:pt idx="20">
                  <c:v>56.746788961461249</c:v>
                </c:pt>
              </c:numCache>
            </c:numRef>
          </c:yVal>
          <c:smooth val="0"/>
        </c:ser>
        <c:dLbls>
          <c:showLegendKey val="0"/>
          <c:showVal val="0"/>
          <c:showCatName val="0"/>
          <c:showSerName val="0"/>
          <c:showPercent val="0"/>
          <c:showBubbleSize val="0"/>
        </c:dLbls>
        <c:axId val="385486472"/>
        <c:axId val="385488824"/>
      </c:scatterChart>
      <c:valAx>
        <c:axId val="385486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85488824"/>
        <c:crosses val="autoZero"/>
        <c:crossBetween val="midCat"/>
      </c:valAx>
      <c:valAx>
        <c:axId val="3854888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854864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www.excelinbusiness.co.uk"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10 Yr Focus'!A1"/><Relationship Id="rId3" Type="http://schemas.openxmlformats.org/officeDocument/2006/relationships/hyperlink" Target="#'Procedural Help'!A1"/><Relationship Id="rId7" Type="http://schemas.openxmlformats.org/officeDocument/2006/relationships/image" Target="../media/image4.png"/><Relationship Id="rId2" Type="http://schemas.openxmlformats.org/officeDocument/2006/relationships/hyperlink" Target="#'FATBOY Sliders'!A1"/><Relationship Id="rId1" Type="http://schemas.openxmlformats.org/officeDocument/2006/relationships/hyperlink" Target="#Splash!A1"/><Relationship Id="rId6" Type="http://schemas.openxmlformats.org/officeDocument/2006/relationships/hyperlink" Target="http://www.excelinbusiness.co.uk/" TargetMode="External"/><Relationship Id="rId5" Type="http://schemas.openxmlformats.org/officeDocument/2006/relationships/hyperlink" Target="#Version!A1"/><Relationship Id="rId4" Type="http://schemas.openxmlformats.org/officeDocument/2006/relationships/hyperlink" Target="#'Conceptural Guidance'!A1"/><Relationship Id="rId9" Type="http://schemas.openxmlformats.org/officeDocument/2006/relationships/hyperlink" Target="#'Share Price Input'!A1"/></Relationships>
</file>

<file path=xl/drawings/_rels/drawing3.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Procedural Help'!A1"/></Relationships>
</file>

<file path=xl/drawings/_rels/drawing4.xml.rels><?xml version="1.0" encoding="UTF-8" standalone="yes"?>
<Relationships xmlns="http://schemas.openxmlformats.org/package/2006/relationships"><Relationship Id="rId3" Type="http://schemas.openxmlformats.org/officeDocument/2006/relationships/hyperlink" Target="#'10 Yr Focus'!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Menu!A1"/><Relationship Id="rId4" Type="http://schemas.openxmlformats.org/officeDocument/2006/relationships/hyperlink" Target="#'Procedural Help'!A1"/></Relationships>
</file>

<file path=xl/drawings/_rels/drawing5.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hyperlink" Target="#'FATBOY Sliders'!A1"/><Relationship Id="rId1" Type="http://schemas.openxmlformats.org/officeDocument/2006/relationships/chart" Target="../charts/chart3.xml"/><Relationship Id="rId4" Type="http://schemas.openxmlformats.org/officeDocument/2006/relationships/hyperlink" Target="#'Share Price Input'!A1"/></Relationships>
</file>

<file path=xl/drawings/_rels/drawing6.xml.rels><?xml version="1.0" encoding="UTF-8" standalone="yes"?>
<Relationships xmlns="http://schemas.openxmlformats.org/package/2006/relationships"><Relationship Id="rId3" Type="http://schemas.openxmlformats.org/officeDocument/2006/relationships/hyperlink" Target="http://en.wikipedia.org/wiki/Sine_wave" TargetMode="External"/><Relationship Id="rId2" Type="http://schemas.openxmlformats.org/officeDocument/2006/relationships/hyperlink" Target="http://en.wikipedia.org/wiki/Fft" TargetMode="External"/><Relationship Id="rId1" Type="http://schemas.openxmlformats.org/officeDocument/2006/relationships/hyperlink" Target="#Menu!A1"/></Relationships>
</file>

<file path=xl/drawings/_rels/drawing7.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30.png"/></Relationships>
</file>

<file path=xl/drawings/_rels/drawing8.xml.rels><?xml version="1.0" encoding="UTF-8" standalone="yes"?>
<Relationships xmlns="http://schemas.openxmlformats.org/package/2006/relationships"><Relationship Id="rId3" Type="http://schemas.openxmlformats.org/officeDocument/2006/relationships/hyperlink" Target="#'FATBOY Sliders'!A1"/><Relationship Id="rId2" Type="http://schemas.openxmlformats.org/officeDocument/2006/relationships/hyperlink" Target="#Menu!A1"/><Relationship Id="rId1" Type="http://schemas.openxmlformats.org/officeDocument/2006/relationships/chart" Target="../charts/chart4.xml"/><Relationship Id="rId4" Type="http://schemas.openxmlformats.org/officeDocument/2006/relationships/hyperlink" Target="#'10 Yr Focus'!A1"/></Relationships>
</file>

<file path=xl/drawings/_rels/drawing9.xml.rels><?xml version="1.0" encoding="UTF-8" standalone="yes"?>
<Relationships xmlns="http://schemas.openxmlformats.org/package/2006/relationships"><Relationship Id="rId3" Type="http://schemas.openxmlformats.org/officeDocument/2006/relationships/hyperlink" Target="#'FATBOY Sliders'!A1"/><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hyperlink" Target="#Menu!A1"/></Relationships>
</file>

<file path=xl/drawings/_rels/drawing10.xml.rels><?xml version="1.0" encoding="UTF-8" standalone="yes"?>
<Relationships xmlns="http://schemas.openxmlformats.org/package/2006/relationships"><Relationship Id="rId3" Type="http://schemas.openxmlformats.org/officeDocument/2006/relationships/hyperlink" Target="#Menu!A1"/><Relationship Id="rId2" Type="http://schemas.openxmlformats.org/officeDocument/2006/relationships/chart" Target="../charts/chart8.xml"/><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hyperlink" Target="#Menu!A1"/></Relationships>
</file>

<file path=xl/drawings/_rels/drawing12.xml.rels><?xml version="1.0" encoding="UTF-8" standalone="yes"?>
<Relationships xmlns="http://schemas.openxmlformats.org/package/2006/relationships"><Relationship Id="rId1" Type="http://schemas.openxmlformats.org/officeDocument/2006/relationships/hyperlink" Target="#Menu!A1"/></Relationships>
</file>

<file path=xl/drawings/_rels/vmlDrawing1.v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image" Target="../media/image17.emf"/><Relationship Id="rId18" Type="http://schemas.openxmlformats.org/officeDocument/2006/relationships/image" Target="../media/image22.emf"/><Relationship Id="rId3" Type="http://schemas.openxmlformats.org/officeDocument/2006/relationships/image" Target="../media/image7.emf"/><Relationship Id="rId21" Type="http://schemas.openxmlformats.org/officeDocument/2006/relationships/image" Target="../media/image25.emf"/><Relationship Id="rId7" Type="http://schemas.openxmlformats.org/officeDocument/2006/relationships/image" Target="../media/image11.emf"/><Relationship Id="rId12" Type="http://schemas.openxmlformats.org/officeDocument/2006/relationships/image" Target="../media/image16.emf"/><Relationship Id="rId17" Type="http://schemas.openxmlformats.org/officeDocument/2006/relationships/image" Target="../media/image21.emf"/><Relationship Id="rId25" Type="http://schemas.openxmlformats.org/officeDocument/2006/relationships/image" Target="../media/image29.emf"/><Relationship Id="rId2" Type="http://schemas.openxmlformats.org/officeDocument/2006/relationships/image" Target="../media/image6.emf"/><Relationship Id="rId16" Type="http://schemas.openxmlformats.org/officeDocument/2006/relationships/image" Target="../media/image20.emf"/><Relationship Id="rId20" Type="http://schemas.openxmlformats.org/officeDocument/2006/relationships/image" Target="../media/image24.emf"/><Relationship Id="rId1" Type="http://schemas.openxmlformats.org/officeDocument/2006/relationships/image" Target="../media/image5.emf"/><Relationship Id="rId6" Type="http://schemas.openxmlformats.org/officeDocument/2006/relationships/image" Target="../media/image10.emf"/><Relationship Id="rId11" Type="http://schemas.openxmlformats.org/officeDocument/2006/relationships/image" Target="../media/image15.emf"/><Relationship Id="rId24" Type="http://schemas.openxmlformats.org/officeDocument/2006/relationships/image" Target="../media/image28.emf"/><Relationship Id="rId5" Type="http://schemas.openxmlformats.org/officeDocument/2006/relationships/image" Target="../media/image9.emf"/><Relationship Id="rId15" Type="http://schemas.openxmlformats.org/officeDocument/2006/relationships/image" Target="../media/image19.emf"/><Relationship Id="rId23" Type="http://schemas.openxmlformats.org/officeDocument/2006/relationships/image" Target="../media/image27.emf"/><Relationship Id="rId10" Type="http://schemas.openxmlformats.org/officeDocument/2006/relationships/image" Target="../media/image14.emf"/><Relationship Id="rId19" Type="http://schemas.openxmlformats.org/officeDocument/2006/relationships/image" Target="../media/image23.emf"/><Relationship Id="rId4" Type="http://schemas.openxmlformats.org/officeDocument/2006/relationships/image" Target="../media/image8.emf"/><Relationship Id="rId9" Type="http://schemas.openxmlformats.org/officeDocument/2006/relationships/image" Target="../media/image13.emf"/><Relationship Id="rId14" Type="http://schemas.openxmlformats.org/officeDocument/2006/relationships/image" Target="../media/image18.emf"/><Relationship Id="rId22"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xdr:from>
      <xdr:col>13</xdr:col>
      <xdr:colOff>205740</xdr:colOff>
      <xdr:row>4</xdr:row>
      <xdr:rowOff>0</xdr:rowOff>
    </xdr:from>
    <xdr:to>
      <xdr:col>14</xdr:col>
      <xdr:colOff>678180</xdr:colOff>
      <xdr:row>7</xdr:row>
      <xdr:rowOff>60960</xdr:rowOff>
    </xdr:to>
    <xdr:pic>
      <xdr:nvPicPr>
        <xdr:cNvPr id="102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663" t="18480" r="10098" b="23476"/>
        <a:stretch>
          <a:fillRect/>
        </a:stretch>
      </xdr:blipFill>
      <xdr:spPr bwMode="auto">
        <a:xfrm>
          <a:off x="8595360" y="624840"/>
          <a:ext cx="1097280" cy="62484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350520</xdr:colOff>
      <xdr:row>18</xdr:row>
      <xdr:rowOff>131445</xdr:rowOff>
    </xdr:from>
    <xdr:to>
      <xdr:col>14</xdr:col>
      <xdr:colOff>623010</xdr:colOff>
      <xdr:row>23</xdr:row>
      <xdr:rowOff>66716</xdr:rowOff>
    </xdr:to>
    <xdr:sp macro="" textlink="">
      <xdr:nvSpPr>
        <xdr:cNvPr id="1027" name="AutoShape 3">
          <a:hlinkClick xmlns:r="http://schemas.openxmlformats.org/officeDocument/2006/relationships" r:id="rId2"/>
        </xdr:cNvPr>
        <xdr:cNvSpPr>
          <a:spLocks noChangeArrowheads="1"/>
        </xdr:cNvSpPr>
      </xdr:nvSpPr>
      <xdr:spPr bwMode="auto">
        <a:xfrm>
          <a:off x="8524875" y="4105275"/>
          <a:ext cx="866775" cy="752475"/>
        </a:xfrm>
        <a:custGeom>
          <a:avLst/>
          <a:gdLst>
            <a:gd name="G0" fmla="+- 14133 0 0"/>
            <a:gd name="G1" fmla="+- 6562 0 0"/>
            <a:gd name="G2" fmla="+- 21600 0 6562"/>
            <a:gd name="G3" fmla="+- 10800 0 6562"/>
            <a:gd name="G4" fmla="+- 21600 0 14133"/>
            <a:gd name="G5" fmla="*/ G4 G3 10800"/>
            <a:gd name="G6" fmla="+- 21600 0 G5"/>
            <a:gd name="T0" fmla="*/ 14133 w 21600"/>
            <a:gd name="T1" fmla="*/ 0 h 21600"/>
            <a:gd name="T2" fmla="*/ 0 w 21600"/>
            <a:gd name="T3" fmla="*/ 10800 h 21600"/>
            <a:gd name="T4" fmla="*/ 14133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4133" y="0"/>
              </a:moveTo>
              <a:lnTo>
                <a:pt x="14133" y="6562"/>
              </a:lnTo>
              <a:lnTo>
                <a:pt x="3375" y="6562"/>
              </a:lnTo>
              <a:lnTo>
                <a:pt x="3375" y="15038"/>
              </a:lnTo>
              <a:lnTo>
                <a:pt x="14133" y="15038"/>
              </a:lnTo>
              <a:lnTo>
                <a:pt x="14133" y="21600"/>
              </a:lnTo>
              <a:lnTo>
                <a:pt x="21600" y="10800"/>
              </a:lnTo>
              <a:close/>
            </a:path>
            <a:path w="21600" h="21600">
              <a:moveTo>
                <a:pt x="1350" y="6562"/>
              </a:moveTo>
              <a:lnTo>
                <a:pt x="1350" y="15038"/>
              </a:lnTo>
              <a:lnTo>
                <a:pt x="2700" y="15038"/>
              </a:lnTo>
              <a:lnTo>
                <a:pt x="2700" y="6562"/>
              </a:lnTo>
              <a:close/>
            </a:path>
            <a:path w="21600" h="21600">
              <a:moveTo>
                <a:pt x="0" y="6562"/>
              </a:moveTo>
              <a:lnTo>
                <a:pt x="0" y="15038"/>
              </a:lnTo>
              <a:lnTo>
                <a:pt x="675" y="15038"/>
              </a:lnTo>
              <a:lnTo>
                <a:pt x="675" y="6562"/>
              </a:lnTo>
              <a:close/>
            </a:path>
          </a:pathLst>
        </a:custGeom>
        <a:solidFill>
          <a:srgbClr val="CCFFFF"/>
        </a:solidFill>
        <a:ln w="19050">
          <a:solidFill>
            <a:srgbClr val="000080"/>
          </a:solidFill>
          <a:miter lim="800000"/>
          <a:headEnd/>
          <a:tailEnd/>
        </a:ln>
      </xdr:spPr>
      <xdr:txBody>
        <a:bodyPr vertOverflow="clip" wrap="square" lIns="18288" tIns="18288" rIns="0" bIns="0" anchor="t" upright="1"/>
        <a:lstStyle/>
        <a:p>
          <a:pPr algn="l" rtl="0">
            <a:defRPr sz="1000"/>
          </a:pPr>
          <a:endParaRPr lang="en-GB" sz="200" b="0" i="0" u="none" strike="noStrike" baseline="0">
            <a:solidFill>
              <a:srgbClr val="000000"/>
            </a:solidFill>
            <a:latin typeface="Arial"/>
            <a:cs typeface="Arial"/>
          </a:endParaRPr>
        </a:p>
        <a:p>
          <a:pPr algn="l" rtl="0">
            <a:defRPr sz="1000"/>
          </a:pPr>
          <a:r>
            <a:rPr lang="en-GB" sz="1000" b="1" i="0" u="none" strike="noStrike" baseline="0">
              <a:solidFill>
                <a:srgbClr val="000080"/>
              </a:solidFill>
              <a:latin typeface="Arial"/>
              <a:cs typeface="Arial"/>
            </a:rPr>
            <a:t>Menu</a:t>
          </a:r>
        </a:p>
      </xdr:txBody>
    </xdr:sp>
    <xdr:clientData/>
  </xdr:twoCellAnchor>
  <xdr:twoCellAnchor>
    <xdr:from>
      <xdr:col>13</xdr:col>
      <xdr:colOff>198120</xdr:colOff>
      <xdr:row>4</xdr:row>
      <xdr:rowOff>0</xdr:rowOff>
    </xdr:from>
    <xdr:to>
      <xdr:col>14</xdr:col>
      <xdr:colOff>678180</xdr:colOff>
      <xdr:row>7</xdr:row>
      <xdr:rowOff>60960</xdr:rowOff>
    </xdr:to>
    <xdr:pic>
      <xdr:nvPicPr>
        <xdr:cNvPr id="1031" name="Picture 4"/>
        <xdr:cNvPicPr>
          <a:picLocks noChangeAspect="1" noChangeArrowheads="1"/>
        </xdr:cNvPicPr>
      </xdr:nvPicPr>
      <xdr:blipFill>
        <a:blip xmlns:r="http://schemas.openxmlformats.org/officeDocument/2006/relationships" r:embed="rId3" cstate="print">
          <a:lum bright="60000" contrast="78000"/>
          <a:extLst>
            <a:ext uri="{28A0092B-C50C-407E-A947-70E740481C1C}">
              <a14:useLocalDpi xmlns:a14="http://schemas.microsoft.com/office/drawing/2010/main" val="0"/>
            </a:ext>
          </a:extLst>
        </a:blip>
        <a:srcRect l="7663" t="18480" r="10098" b="23476"/>
        <a:stretch>
          <a:fillRect/>
        </a:stretch>
      </xdr:blipFill>
      <xdr:spPr bwMode="auto">
        <a:xfrm>
          <a:off x="8587740" y="624840"/>
          <a:ext cx="1104900" cy="624840"/>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207065</xdr:colOff>
      <xdr:row>3</xdr:row>
      <xdr:rowOff>165652</xdr:rowOff>
    </xdr:from>
    <xdr:to>
      <xdr:col>14</xdr:col>
      <xdr:colOff>670891</xdr:colOff>
      <xdr:row>7</xdr:row>
      <xdr:rowOff>49695</xdr:rowOff>
    </xdr:to>
    <xdr:pic>
      <xdr:nvPicPr>
        <xdr:cNvPr id="3" name="Picture 2">
          <a:hlinkClick xmlns:r="http://schemas.openxmlformats.org/officeDocument/2006/relationships" r:id="rId4"/>
        </xdr:cNvPr>
        <xdr:cNvPicPr>
          <a:picLocks noChangeAspect="1"/>
        </xdr:cNvPicPr>
      </xdr:nvPicPr>
      <xdr:blipFill rotWithShape="1">
        <a:blip xmlns:r="http://schemas.openxmlformats.org/officeDocument/2006/relationships" r:embed="rId5" cstate="print"/>
        <a:srcRect l="7093" t="24088" r="44945" b="46591"/>
        <a:stretch/>
      </xdr:blipFill>
      <xdr:spPr>
        <a:xfrm>
          <a:off x="8423413" y="621195"/>
          <a:ext cx="1076739" cy="6129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555101</xdr:colOff>
      <xdr:row>15</xdr:row>
      <xdr:rowOff>100630</xdr:rowOff>
    </xdr:from>
    <xdr:to>
      <xdr:col>3</xdr:col>
      <xdr:colOff>488426</xdr:colOff>
      <xdr:row>19</xdr:row>
      <xdr:rowOff>28326</xdr:rowOff>
    </xdr:to>
    <xdr:sp macro="" textlink="">
      <xdr:nvSpPr>
        <xdr:cNvPr id="3073" name="AutoShape 1">
          <a:hlinkClick xmlns:r="http://schemas.openxmlformats.org/officeDocument/2006/relationships" r:id="rId1"/>
        </xdr:cNvPr>
        <xdr:cNvSpPr>
          <a:spLocks noChangeArrowheads="1"/>
        </xdr:cNvSpPr>
      </xdr:nvSpPr>
      <xdr:spPr bwMode="auto">
        <a:xfrm>
          <a:off x="1805775" y="2709652"/>
          <a:ext cx="1159151" cy="590304"/>
        </a:xfrm>
        <a:prstGeom prst="roundRect">
          <a:avLst>
            <a:gd name="adj" fmla="val 16667"/>
          </a:avLst>
        </a:prstGeom>
        <a:solidFill>
          <a:srgbClr val="CCFFCC"/>
        </a:solidFill>
        <a:ln w="28575">
          <a:solidFill>
            <a:srgbClr val="000000"/>
          </a:solidFill>
          <a:round/>
          <a:headEnd/>
          <a:tailEnd/>
        </a:ln>
      </xdr:spPr>
      <xdr:txBody>
        <a:bodyPr vertOverflow="clip" wrap="square" lIns="27432" tIns="22860" rIns="27432" bIns="0" anchor="t" upright="1"/>
        <a:lstStyle/>
        <a:p>
          <a:pPr algn="ctr" rtl="0">
            <a:defRPr sz="1000"/>
          </a:pPr>
          <a:endParaRPr lang="en-GB" sz="100" b="1" i="0" u="none" strike="noStrike" baseline="0">
            <a:solidFill>
              <a:srgbClr val="000080"/>
            </a:solidFill>
            <a:latin typeface="Arial"/>
            <a:cs typeface="Arial"/>
          </a:endParaRPr>
        </a:p>
        <a:p>
          <a:pPr algn="ctr" rtl="0">
            <a:defRPr sz="1000"/>
          </a:pPr>
          <a:r>
            <a:rPr lang="en-GB" sz="1000" b="1" i="0" u="none" strike="noStrike" baseline="0">
              <a:solidFill>
                <a:srgbClr val="000080"/>
              </a:solidFill>
              <a:latin typeface="Arial"/>
              <a:cs typeface="Arial"/>
            </a:rPr>
            <a:t>Splash Screen</a:t>
          </a:r>
        </a:p>
        <a:p>
          <a:pPr algn="ctr" rtl="0">
            <a:defRPr sz="1000"/>
          </a:pPr>
          <a:r>
            <a:rPr lang="en-GB" sz="1000" b="1" i="0" u="none" strike="noStrike" baseline="0">
              <a:solidFill>
                <a:srgbClr val="000080"/>
              </a:solidFill>
              <a:latin typeface="Arial"/>
              <a:cs typeface="Arial"/>
            </a:rPr>
            <a:t>&amp;</a:t>
          </a:r>
        </a:p>
        <a:p>
          <a:pPr algn="ctr" rtl="0">
            <a:defRPr sz="1000"/>
          </a:pPr>
          <a:r>
            <a:rPr lang="en-GB" sz="1000" b="1" i="0" u="none" strike="noStrike" baseline="0">
              <a:solidFill>
                <a:srgbClr val="000080"/>
              </a:solidFill>
              <a:latin typeface="Arial"/>
              <a:cs typeface="Arial"/>
            </a:rPr>
            <a:t>Introduction</a:t>
          </a:r>
        </a:p>
      </xdr:txBody>
    </xdr:sp>
    <xdr:clientData/>
  </xdr:twoCellAnchor>
  <xdr:twoCellAnchor>
    <xdr:from>
      <xdr:col>8</xdr:col>
      <xdr:colOff>133520</xdr:colOff>
      <xdr:row>14</xdr:row>
      <xdr:rowOff>82822</xdr:rowOff>
    </xdr:from>
    <xdr:to>
      <xdr:col>10</xdr:col>
      <xdr:colOff>66845</xdr:colOff>
      <xdr:row>20</xdr:row>
      <xdr:rowOff>33127</xdr:rowOff>
    </xdr:to>
    <xdr:sp macro="" textlink="">
      <xdr:nvSpPr>
        <xdr:cNvPr id="3079" name="AutoShape 7">
          <a:hlinkClick xmlns:r="http://schemas.openxmlformats.org/officeDocument/2006/relationships" r:id="rId2"/>
        </xdr:cNvPr>
        <xdr:cNvSpPr>
          <a:spLocks noChangeArrowheads="1"/>
        </xdr:cNvSpPr>
      </xdr:nvSpPr>
      <xdr:spPr bwMode="auto">
        <a:xfrm>
          <a:off x="5674585" y="2526192"/>
          <a:ext cx="1159151" cy="944218"/>
        </a:xfrm>
        <a:prstGeom prst="roundRect">
          <a:avLst>
            <a:gd name="adj" fmla="val 16667"/>
          </a:avLst>
        </a:prstGeom>
        <a:solidFill>
          <a:srgbClr val="CCFFCC"/>
        </a:solidFill>
        <a:ln w="28575">
          <a:solidFill>
            <a:srgbClr val="000000"/>
          </a:solidFill>
          <a:round/>
          <a:headEnd/>
          <a:tailEnd/>
        </a:ln>
      </xdr:spPr>
      <xdr:txBody>
        <a:bodyPr vertOverflow="clip" wrap="square" lIns="27432" tIns="27432" rIns="27432" bIns="0" anchor="t" upright="1"/>
        <a:lstStyle/>
        <a:p>
          <a:pPr algn="ctr" rtl="0">
            <a:defRPr sz="1000"/>
          </a:pPr>
          <a:endParaRPr lang="en-GB" sz="500" b="1" i="0" u="none" strike="noStrike" baseline="0">
            <a:solidFill>
              <a:srgbClr val="000080"/>
            </a:solidFill>
            <a:latin typeface="Arial"/>
            <a:cs typeface="Arial"/>
          </a:endParaRPr>
        </a:p>
        <a:p>
          <a:pPr algn="ctr" rtl="0">
            <a:defRPr sz="1000"/>
          </a:pPr>
          <a:r>
            <a:rPr lang="en-GB" sz="1100" b="1" i="0" u="none" strike="noStrike" baseline="0">
              <a:solidFill>
                <a:srgbClr val="000080"/>
              </a:solidFill>
              <a:latin typeface="Arial"/>
              <a:cs typeface="Arial"/>
            </a:rPr>
            <a:t>FATBOY Sliders </a:t>
          </a:r>
        </a:p>
        <a:p>
          <a:pPr algn="ctr" rtl="0">
            <a:defRPr sz="1000"/>
          </a:pPr>
          <a:r>
            <a:rPr lang="en-GB" sz="1100" b="1" i="0" u="none" strike="noStrike" baseline="0">
              <a:solidFill>
                <a:srgbClr val="000080"/>
              </a:solidFill>
              <a:latin typeface="Arial"/>
              <a:cs typeface="Arial"/>
            </a:rPr>
            <a:t> Input</a:t>
          </a:r>
        </a:p>
        <a:p>
          <a:pPr algn="ctr" rtl="0">
            <a:defRPr sz="1000"/>
          </a:pPr>
          <a:r>
            <a:rPr lang="en-GB" sz="1100" b="1" i="0" u="none" strike="noStrike" baseline="0">
              <a:solidFill>
                <a:srgbClr val="000080"/>
              </a:solidFill>
              <a:latin typeface="Arial"/>
              <a:cs typeface="Arial"/>
            </a:rPr>
            <a:t>Screen</a:t>
          </a:r>
        </a:p>
      </xdr:txBody>
    </xdr:sp>
    <xdr:clientData/>
  </xdr:twoCellAnchor>
  <xdr:twoCellAnchor>
    <xdr:from>
      <xdr:col>6</xdr:col>
      <xdr:colOff>321122</xdr:colOff>
      <xdr:row>25</xdr:row>
      <xdr:rowOff>68912</xdr:rowOff>
    </xdr:from>
    <xdr:to>
      <xdr:col>8</xdr:col>
      <xdr:colOff>254447</xdr:colOff>
      <xdr:row>29</xdr:row>
      <xdr:rowOff>0</xdr:rowOff>
    </xdr:to>
    <xdr:sp macro="" textlink="">
      <xdr:nvSpPr>
        <xdr:cNvPr id="3080" name="AutoShape 8">
          <a:hlinkClick xmlns:r="http://schemas.openxmlformats.org/officeDocument/2006/relationships" r:id="rId3"/>
        </xdr:cNvPr>
        <xdr:cNvSpPr>
          <a:spLocks noChangeArrowheads="1"/>
        </xdr:cNvSpPr>
      </xdr:nvSpPr>
      <xdr:spPr bwMode="auto">
        <a:xfrm>
          <a:off x="4636361" y="4334455"/>
          <a:ext cx="1159151" cy="593697"/>
        </a:xfrm>
        <a:prstGeom prst="roundRect">
          <a:avLst>
            <a:gd name="adj" fmla="val 16667"/>
          </a:avLst>
        </a:prstGeom>
        <a:solidFill>
          <a:srgbClr val="CCFFCC"/>
        </a:solidFill>
        <a:ln w="9525">
          <a:solidFill>
            <a:srgbClr val="000000"/>
          </a:solidFill>
          <a:round/>
          <a:headEnd/>
          <a:tailEnd/>
        </a:ln>
      </xdr:spPr>
      <xdr:txBody>
        <a:bodyPr vertOverflow="clip" wrap="square" lIns="27432" tIns="22860" rIns="27432" bIns="0" anchor="t" upright="1"/>
        <a:lstStyle/>
        <a:p>
          <a:pPr algn="ctr" rtl="0">
            <a:defRPr sz="1000"/>
          </a:pPr>
          <a:endParaRPr lang="en-GB" sz="800" b="1" i="0" u="none" strike="noStrike" baseline="0">
            <a:solidFill>
              <a:srgbClr val="000080"/>
            </a:solidFill>
            <a:latin typeface="Arial"/>
            <a:cs typeface="Arial"/>
          </a:endParaRPr>
        </a:p>
        <a:p>
          <a:pPr algn="ctr" rtl="0">
            <a:defRPr sz="1000"/>
          </a:pPr>
          <a:r>
            <a:rPr lang="en-GB" sz="1000" b="1" i="0" u="none" strike="noStrike" baseline="0">
              <a:solidFill>
                <a:srgbClr val="000080"/>
              </a:solidFill>
              <a:latin typeface="Arial"/>
              <a:cs typeface="Arial"/>
            </a:rPr>
            <a:t>Procedural</a:t>
          </a:r>
        </a:p>
        <a:p>
          <a:pPr algn="ctr" rtl="0">
            <a:defRPr sz="1000"/>
          </a:pPr>
          <a:r>
            <a:rPr lang="en-GB" sz="1000" b="1" i="0" u="none" strike="noStrike" baseline="0">
              <a:solidFill>
                <a:srgbClr val="000080"/>
              </a:solidFill>
              <a:latin typeface="Arial"/>
              <a:cs typeface="Arial"/>
            </a:rPr>
            <a:t>Help</a:t>
          </a:r>
        </a:p>
      </xdr:txBody>
    </xdr:sp>
    <xdr:clientData/>
  </xdr:twoCellAnchor>
  <xdr:twoCellAnchor>
    <xdr:from>
      <xdr:col>3</xdr:col>
      <xdr:colOff>64357</xdr:colOff>
      <xdr:row>25</xdr:row>
      <xdr:rowOff>65848</xdr:rowOff>
    </xdr:from>
    <xdr:to>
      <xdr:col>4</xdr:col>
      <xdr:colOff>610595</xdr:colOff>
      <xdr:row>29</xdr:row>
      <xdr:rowOff>1</xdr:rowOff>
    </xdr:to>
    <xdr:sp macro="" textlink="">
      <xdr:nvSpPr>
        <xdr:cNvPr id="3082" name="AutoShape 10">
          <a:hlinkClick xmlns:r="http://schemas.openxmlformats.org/officeDocument/2006/relationships" r:id="rId4"/>
        </xdr:cNvPr>
        <xdr:cNvSpPr>
          <a:spLocks noChangeArrowheads="1"/>
        </xdr:cNvSpPr>
      </xdr:nvSpPr>
      <xdr:spPr bwMode="auto">
        <a:xfrm>
          <a:off x="2540857" y="4331391"/>
          <a:ext cx="1159151" cy="596762"/>
        </a:xfrm>
        <a:prstGeom prst="roundRect">
          <a:avLst>
            <a:gd name="adj" fmla="val 16667"/>
          </a:avLst>
        </a:prstGeom>
        <a:solidFill>
          <a:srgbClr val="CCFFCC"/>
        </a:solidFill>
        <a:ln w="9525">
          <a:solidFill>
            <a:srgbClr val="000000"/>
          </a:solidFill>
          <a:round/>
          <a:headEnd/>
          <a:tailEnd/>
        </a:ln>
      </xdr:spPr>
      <xdr:txBody>
        <a:bodyPr vertOverflow="clip" wrap="square" lIns="27432" tIns="22860" rIns="27432" bIns="0" anchor="t" upright="1"/>
        <a:lstStyle/>
        <a:p>
          <a:pPr algn="ctr" rtl="0">
            <a:defRPr sz="1000"/>
          </a:pPr>
          <a:endParaRPr lang="en-GB" sz="800" b="1" i="0" u="none" strike="noStrike" baseline="0">
            <a:solidFill>
              <a:srgbClr val="000080"/>
            </a:solidFill>
            <a:latin typeface="Arial"/>
            <a:cs typeface="Arial"/>
          </a:endParaRPr>
        </a:p>
        <a:p>
          <a:pPr algn="ctr" rtl="0">
            <a:defRPr sz="1000"/>
          </a:pPr>
          <a:r>
            <a:rPr lang="en-GB" sz="1000" b="1" i="0" u="none" strike="noStrike" baseline="0">
              <a:solidFill>
                <a:srgbClr val="000080"/>
              </a:solidFill>
              <a:latin typeface="Arial"/>
              <a:cs typeface="Arial"/>
            </a:rPr>
            <a:t>Conceptual Guidance</a:t>
          </a:r>
        </a:p>
      </xdr:txBody>
    </xdr:sp>
    <xdr:clientData/>
  </xdr:twoCellAnchor>
  <xdr:twoCellAnchor>
    <xdr:from>
      <xdr:col>9</xdr:col>
      <xdr:colOff>569593</xdr:colOff>
      <xdr:row>25</xdr:row>
      <xdr:rowOff>58394</xdr:rowOff>
    </xdr:from>
    <xdr:to>
      <xdr:col>11</xdr:col>
      <xdr:colOff>502918</xdr:colOff>
      <xdr:row>29</xdr:row>
      <xdr:rowOff>1</xdr:rowOff>
    </xdr:to>
    <xdr:sp macro="" textlink="">
      <xdr:nvSpPr>
        <xdr:cNvPr id="3085" name="AutoShape 13">
          <a:hlinkClick xmlns:r="http://schemas.openxmlformats.org/officeDocument/2006/relationships" r:id="rId5"/>
        </xdr:cNvPr>
        <xdr:cNvSpPr>
          <a:spLocks noChangeArrowheads="1"/>
        </xdr:cNvSpPr>
      </xdr:nvSpPr>
      <xdr:spPr bwMode="auto">
        <a:xfrm>
          <a:off x="6723571" y="4323937"/>
          <a:ext cx="1159151" cy="604216"/>
        </a:xfrm>
        <a:prstGeom prst="roundRect">
          <a:avLst>
            <a:gd name="adj" fmla="val 16667"/>
          </a:avLst>
        </a:prstGeom>
        <a:solidFill>
          <a:srgbClr val="CCFFCC"/>
        </a:solidFill>
        <a:ln w="9525">
          <a:solidFill>
            <a:srgbClr val="000000"/>
          </a:solidFill>
          <a:round/>
          <a:headEnd/>
          <a:tailEnd/>
        </a:ln>
      </xdr:spPr>
      <xdr:txBody>
        <a:bodyPr vertOverflow="clip" wrap="square" lIns="27432" tIns="22860" rIns="27432" bIns="0" anchor="t" upright="1"/>
        <a:lstStyle/>
        <a:p>
          <a:pPr algn="ctr" rtl="0">
            <a:defRPr sz="1000"/>
          </a:pPr>
          <a:r>
            <a:rPr lang="en-GB" sz="800" b="1" i="0" u="none" strike="noStrike" baseline="0">
              <a:solidFill>
                <a:srgbClr val="000080"/>
              </a:solidFill>
              <a:latin typeface="Arial"/>
              <a:cs typeface="Arial"/>
            </a:rPr>
            <a:t>  </a:t>
          </a:r>
        </a:p>
        <a:p>
          <a:pPr algn="ctr" rtl="0">
            <a:defRPr sz="1000"/>
          </a:pPr>
          <a:r>
            <a:rPr lang="en-GB" sz="1000" b="1" i="0" u="none" strike="noStrike" baseline="0">
              <a:solidFill>
                <a:srgbClr val="000080"/>
              </a:solidFill>
              <a:latin typeface="Arial"/>
              <a:cs typeface="Arial"/>
            </a:rPr>
            <a:t>Versions</a:t>
          </a:r>
        </a:p>
        <a:p>
          <a:pPr algn="ctr" rtl="0">
            <a:defRPr sz="1000"/>
          </a:pPr>
          <a:r>
            <a:rPr lang="en-GB" sz="1000" b="1" i="0" u="none" strike="noStrike" baseline="0">
              <a:solidFill>
                <a:srgbClr val="000080"/>
              </a:solidFill>
              <a:latin typeface="Arial"/>
              <a:cs typeface="Arial"/>
            </a:rPr>
            <a:t>Information</a:t>
          </a:r>
        </a:p>
      </xdr:txBody>
    </xdr:sp>
    <xdr:clientData/>
  </xdr:twoCellAnchor>
  <xdr:twoCellAnchor>
    <xdr:from>
      <xdr:col>2</xdr:col>
      <xdr:colOff>994</xdr:colOff>
      <xdr:row>4</xdr:row>
      <xdr:rowOff>12009</xdr:rowOff>
    </xdr:from>
    <xdr:to>
      <xdr:col>6</xdr:col>
      <xdr:colOff>364435</xdr:colOff>
      <xdr:row>7</xdr:row>
      <xdr:rowOff>88209</xdr:rowOff>
    </xdr:to>
    <xdr:sp macro="" textlink="">
      <xdr:nvSpPr>
        <xdr:cNvPr id="3086" name="Rectangle 14">
          <a:hlinkClick xmlns:r="http://schemas.openxmlformats.org/officeDocument/2006/relationships" r:id="rId6"/>
        </xdr:cNvPr>
        <xdr:cNvSpPr>
          <a:spLocks noChangeArrowheads="1"/>
        </xdr:cNvSpPr>
      </xdr:nvSpPr>
      <xdr:spPr bwMode="auto">
        <a:xfrm>
          <a:off x="1864581" y="798857"/>
          <a:ext cx="2815093" cy="573156"/>
        </a:xfrm>
        <a:prstGeom prst="rect">
          <a:avLst/>
        </a:prstGeom>
        <a:solidFill>
          <a:srgbClr val="C0C0C0"/>
        </a:solidFill>
        <a:ln w="9525">
          <a:solidFill>
            <a:srgbClr val="000000"/>
          </a:solidFill>
          <a:miter lim="800000"/>
          <a:headEnd/>
          <a:tailEnd/>
        </a:ln>
      </xdr:spPr>
      <xdr:txBody>
        <a:bodyPr vertOverflow="clip" wrap="square" lIns="27432" tIns="18288" rIns="0" bIns="0" anchor="t" upright="1"/>
        <a:lstStyle/>
        <a:p>
          <a:pPr algn="l" rtl="0">
            <a:defRPr sz="1000"/>
          </a:pPr>
          <a:endParaRPr lang="en-GB" sz="800" b="1" i="1" u="none" strike="noStrike" baseline="0">
            <a:solidFill>
              <a:srgbClr val="000080"/>
            </a:solidFill>
            <a:latin typeface="Arial"/>
            <a:cs typeface="Arial"/>
          </a:endParaRPr>
        </a:p>
        <a:p>
          <a:pPr algn="l" rtl="0">
            <a:defRPr sz="1000"/>
          </a:pPr>
          <a:r>
            <a:rPr lang="en-GB" sz="800" b="1" i="1" u="none" strike="noStrike" baseline="0">
              <a:solidFill>
                <a:srgbClr val="000080"/>
              </a:solidFill>
              <a:latin typeface="Arial"/>
              <a:cs typeface="Arial"/>
            </a:rPr>
            <a:t>     </a:t>
          </a:r>
          <a:r>
            <a:rPr lang="en-GB" sz="2000" b="1" i="1" u="none" strike="noStrike" baseline="0">
              <a:solidFill>
                <a:srgbClr val="000080"/>
              </a:solidFill>
              <a:latin typeface="Arial"/>
              <a:cs typeface="Arial"/>
            </a:rPr>
            <a:t> </a:t>
          </a:r>
          <a:r>
            <a:rPr lang="en-GB" sz="2400" b="1" i="1" u="none" strike="noStrike" baseline="0">
              <a:solidFill>
                <a:srgbClr val="000080"/>
              </a:solidFill>
              <a:latin typeface="Arial"/>
              <a:cs typeface="Arial"/>
            </a:rPr>
            <a:t>FATBOY </a:t>
          </a:r>
          <a:endParaRPr lang="en-GB" sz="2000" b="1" i="1" u="none" strike="noStrike" baseline="0">
            <a:solidFill>
              <a:srgbClr val="000080"/>
            </a:solidFill>
            <a:latin typeface="Arial"/>
            <a:cs typeface="Arial"/>
          </a:endParaRPr>
        </a:p>
      </xdr:txBody>
    </xdr:sp>
    <xdr:clientData/>
  </xdr:twoCellAnchor>
  <xdr:twoCellAnchor>
    <xdr:from>
      <xdr:col>5</xdr:col>
      <xdr:colOff>91437</xdr:colOff>
      <xdr:row>4</xdr:row>
      <xdr:rowOff>112974</xdr:rowOff>
    </xdr:from>
    <xdr:to>
      <xdr:col>6</xdr:col>
      <xdr:colOff>144777</xdr:colOff>
      <xdr:row>7</xdr:row>
      <xdr:rowOff>6294</xdr:rowOff>
    </xdr:to>
    <xdr:pic>
      <xdr:nvPicPr>
        <xdr:cNvPr id="3107" name="Picture 15"/>
        <xdr:cNvPicPr>
          <a:picLocks noChangeAspect="1" noChangeArrowheads="1"/>
        </xdr:cNvPicPr>
      </xdr:nvPicPr>
      <xdr:blipFill>
        <a:blip xmlns:r="http://schemas.openxmlformats.org/officeDocument/2006/relationships" r:embed="rId7" cstate="print">
          <a:lum bright="-12000" contrast="100000"/>
          <a:extLst>
            <a:ext uri="{28A0092B-C50C-407E-A947-70E740481C1C}">
              <a14:useLocalDpi xmlns:a14="http://schemas.microsoft.com/office/drawing/2010/main" val="0"/>
            </a:ext>
          </a:extLst>
        </a:blip>
        <a:srcRect l="7663" t="18480" r="10098" b="23476"/>
        <a:stretch>
          <a:fillRect/>
        </a:stretch>
      </xdr:blipFill>
      <xdr:spPr bwMode="auto">
        <a:xfrm>
          <a:off x="3793763" y="899822"/>
          <a:ext cx="666253" cy="390276"/>
        </a:xfrm>
        <a:prstGeom prst="rect">
          <a:avLst/>
        </a:prstGeom>
        <a:solidFill>
          <a:srgbClr val="CCFFFF"/>
        </a:solidFill>
        <a:ln w="12700">
          <a:solidFill>
            <a:srgbClr val="969696"/>
          </a:solidFill>
          <a:miter lim="800000"/>
          <a:headEnd/>
          <a:tailEnd/>
        </a:ln>
      </xdr:spPr>
    </xdr:pic>
    <xdr:clientData/>
  </xdr:twoCellAnchor>
  <xdr:twoCellAnchor>
    <xdr:from>
      <xdr:col>3</xdr:col>
      <xdr:colOff>488426</xdr:colOff>
      <xdr:row>17</xdr:row>
      <xdr:rowOff>62117</xdr:rowOff>
    </xdr:from>
    <xdr:to>
      <xdr:col>4</xdr:col>
      <xdr:colOff>604633</xdr:colOff>
      <xdr:row>17</xdr:row>
      <xdr:rowOff>64478</xdr:rowOff>
    </xdr:to>
    <xdr:cxnSp macro="">
      <xdr:nvCxnSpPr>
        <xdr:cNvPr id="3108" name="AutoShape 16"/>
        <xdr:cNvCxnSpPr>
          <a:cxnSpLocks noChangeShapeType="1"/>
          <a:stCxn id="3073" idx="3"/>
          <a:endCxn id="27" idx="1"/>
        </xdr:cNvCxnSpPr>
      </xdr:nvCxnSpPr>
      <xdr:spPr bwMode="auto">
        <a:xfrm flipV="1">
          <a:off x="2964926" y="3002443"/>
          <a:ext cx="729120" cy="2361"/>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385066</xdr:colOff>
      <xdr:row>14</xdr:row>
      <xdr:rowOff>61463</xdr:rowOff>
    </xdr:from>
    <xdr:to>
      <xdr:col>13</xdr:col>
      <xdr:colOff>314746</xdr:colOff>
      <xdr:row>20</xdr:row>
      <xdr:rowOff>49696</xdr:rowOff>
    </xdr:to>
    <xdr:sp macro="" textlink="">
      <xdr:nvSpPr>
        <xdr:cNvPr id="3097" name="AutoShape 25">
          <a:hlinkClick xmlns:r="http://schemas.openxmlformats.org/officeDocument/2006/relationships" r:id="rId8"/>
        </xdr:cNvPr>
        <xdr:cNvSpPr>
          <a:spLocks noChangeArrowheads="1"/>
        </xdr:cNvSpPr>
      </xdr:nvSpPr>
      <xdr:spPr bwMode="auto">
        <a:xfrm>
          <a:off x="7764870" y="2504833"/>
          <a:ext cx="1155506" cy="982146"/>
        </a:xfrm>
        <a:prstGeom prst="roundRect">
          <a:avLst>
            <a:gd name="adj" fmla="val 16667"/>
          </a:avLst>
        </a:prstGeom>
        <a:solidFill>
          <a:srgbClr val="CCFFCC"/>
        </a:solidFill>
        <a:ln w="28575">
          <a:solidFill>
            <a:srgbClr val="000000"/>
          </a:solidFill>
          <a:round/>
          <a:headEnd/>
          <a:tailEnd/>
        </a:ln>
      </xdr:spPr>
      <xdr:txBody>
        <a:bodyPr vertOverflow="clip" wrap="square" lIns="27432" tIns="27432" rIns="27432" bIns="0" anchor="t" upright="1"/>
        <a:lstStyle/>
        <a:p>
          <a:pPr algn="ctr" rtl="0">
            <a:defRPr sz="1000"/>
          </a:pPr>
          <a:endParaRPr lang="en-GB" sz="500" b="1" i="0" u="none" strike="noStrike" baseline="0">
            <a:solidFill>
              <a:srgbClr val="000080"/>
            </a:solidFill>
            <a:latin typeface="Arial"/>
            <a:cs typeface="Arial"/>
          </a:endParaRPr>
        </a:p>
        <a:p>
          <a:pPr algn="ctr" rtl="0">
            <a:defRPr sz="1000"/>
          </a:pPr>
          <a:r>
            <a:rPr lang="en-GB" sz="800" b="1" i="0" u="none" strike="noStrike" baseline="0">
              <a:solidFill>
                <a:srgbClr val="000080"/>
              </a:solidFill>
              <a:latin typeface="Arial"/>
              <a:cs typeface="Arial"/>
            </a:rPr>
            <a:t>   </a:t>
          </a:r>
          <a:endParaRPr lang="en-GB" sz="1100" b="1" i="0" u="none" strike="noStrike" baseline="0">
            <a:solidFill>
              <a:srgbClr val="000080"/>
            </a:solidFill>
            <a:latin typeface="Arial"/>
            <a:cs typeface="Arial"/>
          </a:endParaRPr>
        </a:p>
        <a:p>
          <a:pPr algn="ctr" rtl="0">
            <a:defRPr sz="1000"/>
          </a:pPr>
          <a:r>
            <a:rPr lang="en-GB" sz="1100" b="1" i="0" u="none" strike="noStrike" baseline="0">
              <a:solidFill>
                <a:srgbClr val="000080"/>
              </a:solidFill>
              <a:latin typeface="Arial"/>
              <a:cs typeface="Arial"/>
            </a:rPr>
            <a:t>Gold Price</a:t>
          </a:r>
        </a:p>
        <a:p>
          <a:pPr algn="ctr" rtl="0">
            <a:defRPr sz="1000"/>
          </a:pPr>
          <a:r>
            <a:rPr lang="en-GB" sz="1100" b="1" i="0" u="none" strike="noStrike" baseline="0">
              <a:solidFill>
                <a:srgbClr val="000080"/>
              </a:solidFill>
              <a:latin typeface="Arial"/>
              <a:cs typeface="Arial"/>
            </a:rPr>
            <a:t>10 Year</a:t>
          </a:r>
        </a:p>
        <a:p>
          <a:pPr algn="ctr" rtl="0">
            <a:defRPr sz="1000"/>
          </a:pPr>
          <a:r>
            <a:rPr lang="en-GB" sz="1100" b="1" i="1" u="none" strike="noStrike" baseline="0">
              <a:solidFill>
                <a:srgbClr val="000080"/>
              </a:solidFill>
              <a:latin typeface="Arial"/>
              <a:cs typeface="Arial"/>
            </a:rPr>
            <a:t>Focus</a:t>
          </a:r>
        </a:p>
      </xdr:txBody>
    </xdr:sp>
    <xdr:clientData/>
  </xdr:twoCellAnchor>
  <xdr:twoCellAnchor>
    <xdr:from>
      <xdr:col>4</xdr:col>
      <xdr:colOff>604633</xdr:colOff>
      <xdr:row>14</xdr:row>
      <xdr:rowOff>82823</xdr:rowOff>
    </xdr:from>
    <xdr:to>
      <xdr:col>6</xdr:col>
      <xdr:colOff>534313</xdr:colOff>
      <xdr:row>20</xdr:row>
      <xdr:rowOff>41409</xdr:rowOff>
    </xdr:to>
    <xdr:sp macro="" textlink="">
      <xdr:nvSpPr>
        <xdr:cNvPr id="27" name="AutoShape 25">
          <a:hlinkClick xmlns:r="http://schemas.openxmlformats.org/officeDocument/2006/relationships" r:id="rId9"/>
        </xdr:cNvPr>
        <xdr:cNvSpPr>
          <a:spLocks noChangeArrowheads="1"/>
        </xdr:cNvSpPr>
      </xdr:nvSpPr>
      <xdr:spPr bwMode="auto">
        <a:xfrm>
          <a:off x="3694046" y="2526193"/>
          <a:ext cx="1155506" cy="952499"/>
        </a:xfrm>
        <a:prstGeom prst="roundRect">
          <a:avLst>
            <a:gd name="adj" fmla="val 16667"/>
          </a:avLst>
        </a:prstGeom>
        <a:solidFill>
          <a:srgbClr val="CCFFCC"/>
        </a:solidFill>
        <a:ln w="28575">
          <a:solidFill>
            <a:srgbClr val="000000"/>
          </a:solidFill>
          <a:round/>
          <a:headEnd/>
          <a:tailEnd/>
        </a:ln>
      </xdr:spPr>
      <xdr:txBody>
        <a:bodyPr vertOverflow="clip" wrap="square" lIns="27432" tIns="27432" rIns="27432" bIns="0" anchor="t" upright="1"/>
        <a:lstStyle/>
        <a:p>
          <a:pPr algn="ctr" rtl="0">
            <a:defRPr sz="1000"/>
          </a:pPr>
          <a:endParaRPr lang="en-GB" sz="100" b="1" i="0" u="none" strike="noStrike" baseline="0">
            <a:solidFill>
              <a:srgbClr val="000080"/>
            </a:solidFill>
            <a:latin typeface="Arial"/>
            <a:cs typeface="Arial"/>
          </a:endParaRPr>
        </a:p>
        <a:p>
          <a:pPr algn="ctr" rtl="0">
            <a:defRPr sz="1000"/>
          </a:pPr>
          <a:r>
            <a:rPr lang="en-GB" sz="800" b="1" i="0" u="none" strike="noStrike" baseline="0">
              <a:solidFill>
                <a:srgbClr val="000080"/>
              </a:solidFill>
              <a:latin typeface="Arial"/>
              <a:cs typeface="Arial"/>
            </a:rPr>
            <a:t>   </a:t>
          </a:r>
          <a:endParaRPr lang="en-GB" sz="1100" b="1" i="0" u="none" strike="noStrike" baseline="0">
            <a:solidFill>
              <a:srgbClr val="000080"/>
            </a:solidFill>
            <a:latin typeface="Arial"/>
            <a:cs typeface="Arial"/>
          </a:endParaRPr>
        </a:p>
        <a:p>
          <a:pPr algn="ctr" rtl="0">
            <a:defRPr sz="1000"/>
          </a:pPr>
          <a:r>
            <a:rPr lang="en-GB" sz="1100" b="1" i="0" u="none" strike="noStrike" baseline="0">
              <a:solidFill>
                <a:srgbClr val="000080"/>
              </a:solidFill>
              <a:latin typeface="Arial"/>
              <a:cs typeface="Arial"/>
            </a:rPr>
            <a:t>Gold</a:t>
          </a:r>
        </a:p>
        <a:p>
          <a:pPr algn="ctr" rtl="0">
            <a:defRPr sz="1000"/>
          </a:pPr>
          <a:r>
            <a:rPr lang="en-GB" sz="1100" b="1" i="0" u="none" strike="noStrike" baseline="0">
              <a:solidFill>
                <a:srgbClr val="000080"/>
              </a:solidFill>
              <a:latin typeface="Arial"/>
              <a:cs typeface="Arial"/>
            </a:rPr>
            <a:t>Price</a:t>
          </a:r>
        </a:p>
        <a:p>
          <a:pPr algn="ctr" rtl="0">
            <a:defRPr sz="1000"/>
          </a:pPr>
          <a:r>
            <a:rPr lang="en-GB" sz="1100" b="1" i="0" u="none" strike="noStrike" baseline="0">
              <a:solidFill>
                <a:srgbClr val="000080"/>
              </a:solidFill>
              <a:latin typeface="Arial"/>
              <a:cs typeface="Arial"/>
            </a:rPr>
            <a:t>Input</a:t>
          </a:r>
          <a:endParaRPr lang="en-GB" sz="1100" b="1" i="1" u="none" strike="noStrike" baseline="0">
            <a:solidFill>
              <a:srgbClr val="000080"/>
            </a:solidFill>
            <a:latin typeface="Arial"/>
            <a:cs typeface="Arial"/>
          </a:endParaRPr>
        </a:p>
      </xdr:txBody>
    </xdr:sp>
    <xdr:clientData/>
  </xdr:twoCellAnchor>
  <xdr:twoCellAnchor>
    <xdr:from>
      <xdr:col>10</xdr:col>
      <xdr:colOff>66845</xdr:colOff>
      <xdr:row>17</xdr:row>
      <xdr:rowOff>55580</xdr:rowOff>
    </xdr:from>
    <xdr:to>
      <xdr:col>11</xdr:col>
      <xdr:colOff>385066</xdr:colOff>
      <xdr:row>17</xdr:row>
      <xdr:rowOff>57975</xdr:rowOff>
    </xdr:to>
    <xdr:cxnSp macro="">
      <xdr:nvCxnSpPr>
        <xdr:cNvPr id="62" name="Straight Arrow Connector 61"/>
        <xdr:cNvCxnSpPr>
          <a:stCxn id="3079" idx="3"/>
          <a:endCxn id="3097" idx="1"/>
        </xdr:cNvCxnSpPr>
      </xdr:nvCxnSpPr>
      <xdr:spPr>
        <a:xfrm flipV="1">
          <a:off x="6833736" y="2995906"/>
          <a:ext cx="931134" cy="239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534313</xdr:colOff>
      <xdr:row>17</xdr:row>
      <xdr:rowOff>57975</xdr:rowOff>
    </xdr:from>
    <xdr:to>
      <xdr:col>8</xdr:col>
      <xdr:colOff>133520</xdr:colOff>
      <xdr:row>17</xdr:row>
      <xdr:rowOff>62117</xdr:rowOff>
    </xdr:to>
    <xdr:cxnSp macro="">
      <xdr:nvCxnSpPr>
        <xdr:cNvPr id="82" name="AutoShape 16"/>
        <xdr:cNvCxnSpPr>
          <a:cxnSpLocks noChangeShapeType="1"/>
          <a:stCxn id="27" idx="3"/>
          <a:endCxn id="3079" idx="1"/>
        </xdr:cNvCxnSpPr>
      </xdr:nvCxnSpPr>
      <xdr:spPr bwMode="auto">
        <a:xfrm flipV="1">
          <a:off x="4849552" y="2998301"/>
          <a:ext cx="825033" cy="4142"/>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10</xdr:col>
      <xdr:colOff>66845</xdr:colOff>
      <xdr:row>17</xdr:row>
      <xdr:rowOff>55580</xdr:rowOff>
    </xdr:from>
    <xdr:to>
      <xdr:col>11</xdr:col>
      <xdr:colOff>385066</xdr:colOff>
      <xdr:row>17</xdr:row>
      <xdr:rowOff>57975</xdr:rowOff>
    </xdr:to>
    <xdr:cxnSp macro="">
      <xdr:nvCxnSpPr>
        <xdr:cNvPr id="85" name="Straight Arrow Connector 84"/>
        <xdr:cNvCxnSpPr>
          <a:stCxn id="3097" idx="1"/>
          <a:endCxn id="3079" idx="3"/>
        </xdr:cNvCxnSpPr>
      </xdr:nvCxnSpPr>
      <xdr:spPr>
        <a:xfrm flipH="1">
          <a:off x="6833736" y="2995906"/>
          <a:ext cx="931134" cy="2395"/>
        </a:xfrm>
        <a:prstGeom prst="straightConnector1">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470081</xdr:colOff>
      <xdr:row>20</xdr:row>
      <xdr:rowOff>41409</xdr:rowOff>
    </xdr:from>
    <xdr:to>
      <xdr:col>9</xdr:col>
      <xdr:colOff>791</xdr:colOff>
      <xdr:row>20</xdr:row>
      <xdr:rowOff>49691</xdr:rowOff>
    </xdr:to>
    <xdr:cxnSp macro="">
      <xdr:nvCxnSpPr>
        <xdr:cNvPr id="23" name="Elbow Connector 22"/>
        <xdr:cNvCxnSpPr/>
      </xdr:nvCxnSpPr>
      <xdr:spPr>
        <a:xfrm rot="5400000">
          <a:off x="5159447" y="2491652"/>
          <a:ext cx="8282" cy="1982362"/>
        </a:xfrm>
        <a:prstGeom prst="bentConnector3">
          <a:avLst>
            <a:gd name="adj1" fmla="val 376026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224422</xdr:colOff>
      <xdr:row>20</xdr:row>
      <xdr:rowOff>33127</xdr:rowOff>
    </xdr:from>
    <xdr:to>
      <xdr:col>12</xdr:col>
      <xdr:colOff>474145</xdr:colOff>
      <xdr:row>20</xdr:row>
      <xdr:rowOff>49696</xdr:rowOff>
    </xdr:to>
    <xdr:cxnSp macro="">
      <xdr:nvCxnSpPr>
        <xdr:cNvPr id="16" name="Elbow Connector 15"/>
        <xdr:cNvCxnSpPr/>
      </xdr:nvCxnSpPr>
      <xdr:spPr>
        <a:xfrm rot="5400000" flipH="1">
          <a:off x="7414346" y="2434464"/>
          <a:ext cx="16569" cy="2088462"/>
        </a:xfrm>
        <a:prstGeom prst="bentConnector3">
          <a:avLst>
            <a:gd name="adj1" fmla="val -182959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530087</xdr:colOff>
      <xdr:row>21</xdr:row>
      <xdr:rowOff>41412</xdr:rowOff>
    </xdr:from>
    <xdr:to>
      <xdr:col>8</xdr:col>
      <xdr:colOff>571500</xdr:colOff>
      <xdr:row>22</xdr:row>
      <xdr:rowOff>91109</xdr:rowOff>
    </xdr:to>
    <xdr:sp macro="" textlink="">
      <xdr:nvSpPr>
        <xdr:cNvPr id="2" name="TextBox 1"/>
        <xdr:cNvSpPr txBox="1"/>
      </xdr:nvSpPr>
      <xdr:spPr>
        <a:xfrm>
          <a:off x="4845326" y="3644347"/>
          <a:ext cx="1267239" cy="215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
            <a:t>Add more data points</a:t>
          </a:r>
        </a:p>
      </xdr:txBody>
    </xdr:sp>
    <xdr:clientData/>
  </xdr:twoCellAnchor>
  <xdr:twoCellAnchor>
    <xdr:from>
      <xdr:col>10</xdr:col>
      <xdr:colOff>28154</xdr:colOff>
      <xdr:row>21</xdr:row>
      <xdr:rowOff>36443</xdr:rowOff>
    </xdr:from>
    <xdr:to>
      <xdr:col>12</xdr:col>
      <xdr:colOff>273320</xdr:colOff>
      <xdr:row>22</xdr:row>
      <xdr:rowOff>86140</xdr:rowOff>
    </xdr:to>
    <xdr:sp macro="" textlink="">
      <xdr:nvSpPr>
        <xdr:cNvPr id="18" name="TextBox 17"/>
        <xdr:cNvSpPr txBox="1"/>
      </xdr:nvSpPr>
      <xdr:spPr>
        <a:xfrm>
          <a:off x="6795045" y="3639378"/>
          <a:ext cx="1470992" cy="215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600"/>
            <a:t>Adjust Sliders for improved fit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383936</xdr:colOff>
      <xdr:row>2</xdr:row>
      <xdr:rowOff>5889</xdr:rowOff>
    </xdr:from>
    <xdr:to>
      <xdr:col>9</xdr:col>
      <xdr:colOff>458661</xdr:colOff>
      <xdr:row>5</xdr:row>
      <xdr:rowOff>69273</xdr:rowOff>
    </xdr:to>
    <xdr:sp macro="" textlink="">
      <xdr:nvSpPr>
        <xdr:cNvPr id="2" name="AutoShape 92">
          <a:hlinkClick xmlns:r="http://schemas.openxmlformats.org/officeDocument/2006/relationships" r:id="rId1"/>
        </xdr:cNvPr>
        <xdr:cNvSpPr>
          <a:spLocks noChangeArrowheads="1"/>
        </xdr:cNvSpPr>
      </xdr:nvSpPr>
      <xdr:spPr bwMode="auto">
        <a:xfrm>
          <a:off x="6072959" y="404207"/>
          <a:ext cx="680861" cy="600248"/>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CFFFF"/>
        </a:solidFill>
        <a:ln w="9525">
          <a:solidFill>
            <a:srgbClr val="808080"/>
          </a:solidFill>
          <a:miter lim="800000"/>
          <a:headEnd/>
          <a:tailEnd/>
        </a:ln>
      </xdr:spPr>
      <xdr:txBody>
        <a:bodyPr vertOverflow="clip" wrap="square" lIns="27432" tIns="22860" rIns="0" bIns="0" anchor="t" upright="1"/>
        <a:lstStyle/>
        <a:p>
          <a:pPr algn="l" rtl="0">
            <a:defRPr sz="1000"/>
          </a:pPr>
          <a:r>
            <a:rPr lang="en-GB" sz="100" b="0" i="0" u="none" strike="noStrike" baseline="0">
              <a:solidFill>
                <a:srgbClr val="000080"/>
              </a:solidFill>
              <a:latin typeface="Arial"/>
              <a:cs typeface="Arial"/>
            </a:rPr>
            <a:t>          </a:t>
          </a:r>
        </a:p>
        <a:p>
          <a:pPr algn="l" rtl="0">
            <a:defRPr sz="1000"/>
          </a:pPr>
          <a:r>
            <a:rPr lang="en-GB" sz="100" b="0" i="0" u="none" strike="noStrike" baseline="0">
              <a:solidFill>
                <a:srgbClr val="000080"/>
              </a:solidFill>
              <a:latin typeface="Arial"/>
              <a:cs typeface="Arial"/>
            </a:rPr>
            <a:t>              </a:t>
          </a:r>
          <a:r>
            <a:rPr lang="en-GB" sz="1000" b="0" i="0" u="none" strike="noStrike" baseline="0">
              <a:solidFill>
                <a:srgbClr val="000080"/>
              </a:solidFill>
              <a:latin typeface="Arial"/>
              <a:cs typeface="Arial"/>
            </a:rPr>
            <a:t>Help</a:t>
          </a:r>
        </a:p>
      </xdr:txBody>
    </xdr:sp>
    <xdr:clientData/>
  </xdr:twoCellAnchor>
  <xdr:twoCellAnchor>
    <xdr:from>
      <xdr:col>2</xdr:col>
      <xdr:colOff>155863</xdr:colOff>
      <xdr:row>2</xdr:row>
      <xdr:rowOff>7794</xdr:rowOff>
    </xdr:from>
    <xdr:to>
      <xdr:col>2</xdr:col>
      <xdr:colOff>812260</xdr:colOff>
      <xdr:row>5</xdr:row>
      <xdr:rowOff>69273</xdr:rowOff>
    </xdr:to>
    <xdr:sp macro="" textlink="">
      <xdr:nvSpPr>
        <xdr:cNvPr id="3" name="AutoShape 88">
          <a:hlinkClick xmlns:r="http://schemas.openxmlformats.org/officeDocument/2006/relationships" r:id="rId2"/>
        </xdr:cNvPr>
        <xdr:cNvSpPr>
          <a:spLocks noChangeArrowheads="1"/>
        </xdr:cNvSpPr>
      </xdr:nvSpPr>
      <xdr:spPr bwMode="auto">
        <a:xfrm rot="10800000">
          <a:off x="1160318" y="406112"/>
          <a:ext cx="656397" cy="598343"/>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CFFFF"/>
        </a:solidFill>
        <a:ln w="9525">
          <a:solidFill>
            <a:srgbClr val="80808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80"/>
              </a:solidFill>
              <a:latin typeface="Arial"/>
              <a:cs typeface="Arial"/>
            </a:rPr>
            <a:t>   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228352</xdr:colOff>
      <xdr:row>16</xdr:row>
      <xdr:rowOff>133185</xdr:rowOff>
    </xdr:from>
    <xdr:to>
      <xdr:col>18</xdr:col>
      <xdr:colOff>573071</xdr:colOff>
      <xdr:row>19</xdr:row>
      <xdr:rowOff>131344</xdr:rowOff>
    </xdr:to>
    <xdr:sp macro="[0]!FATBOYestimates" textlink="">
      <xdr:nvSpPr>
        <xdr:cNvPr id="4101" name="Rectangle 5"/>
        <xdr:cNvSpPr>
          <a:spLocks noChangeArrowheads="1"/>
        </xdr:cNvSpPr>
      </xdr:nvSpPr>
      <xdr:spPr bwMode="auto">
        <a:xfrm>
          <a:off x="9410452" y="2800185"/>
          <a:ext cx="935269" cy="512509"/>
        </a:xfrm>
        <a:prstGeom prst="rect">
          <a:avLst/>
        </a:prstGeom>
        <a:solidFill>
          <a:srgbClr val="FFFF00"/>
        </a:solidFill>
        <a:ln w="19050">
          <a:solidFill>
            <a:srgbClr val="000080"/>
          </a:solidFill>
          <a:miter lim="800000"/>
          <a:headEnd/>
          <a:tailEnd/>
        </a:ln>
      </xdr:spPr>
      <xdr:txBody>
        <a:bodyPr vertOverflow="clip" wrap="square" lIns="18288" tIns="18288" rIns="18288" bIns="0" anchor="t" upright="1"/>
        <a:lstStyle/>
        <a:p>
          <a:pPr algn="ctr" rtl="0">
            <a:defRPr sz="1000"/>
          </a:pPr>
          <a:r>
            <a:rPr lang="en-GB" sz="200" b="0" i="0" u="none" strike="noStrike" baseline="0">
              <a:solidFill>
                <a:srgbClr val="000000"/>
              </a:solidFill>
              <a:latin typeface="Arial"/>
              <a:cs typeface="Arial"/>
            </a:rPr>
            <a:t>  </a:t>
          </a:r>
          <a:r>
            <a:rPr lang="en-GB" sz="900" b="0" i="0" u="none" strike="noStrike" baseline="0">
              <a:solidFill>
                <a:srgbClr val="000000"/>
              </a:solidFill>
              <a:latin typeface="Arial"/>
              <a:cs typeface="Arial"/>
            </a:rPr>
            <a:t>Click to use</a:t>
          </a:r>
        </a:p>
        <a:p>
          <a:pPr algn="ctr" rtl="0">
            <a:defRPr sz="1000"/>
          </a:pPr>
          <a:r>
            <a:rPr lang="en-GB" sz="900" b="0" i="0" u="none" strike="noStrike" baseline="0">
              <a:solidFill>
                <a:srgbClr val="000000"/>
              </a:solidFill>
              <a:latin typeface="Arial"/>
              <a:cs typeface="Arial"/>
            </a:rPr>
            <a:t>FATBOY </a:t>
          </a:r>
        </a:p>
        <a:p>
          <a:pPr algn="ctr" rtl="0">
            <a:defRPr sz="1000"/>
          </a:pPr>
          <a:r>
            <a:rPr lang="en-GB" sz="900" b="0" i="0" u="none" strike="noStrike" baseline="0">
              <a:solidFill>
                <a:srgbClr val="000000"/>
              </a:solidFill>
              <a:latin typeface="Arial"/>
              <a:cs typeface="Arial"/>
            </a:rPr>
            <a:t>Estimates</a:t>
          </a:r>
        </a:p>
      </xdr:txBody>
    </xdr:sp>
    <xdr:clientData/>
  </xdr:twoCellAnchor>
  <xdr:twoCellAnchor>
    <xdr:from>
      <xdr:col>2</xdr:col>
      <xdr:colOff>60960</xdr:colOff>
      <xdr:row>13</xdr:row>
      <xdr:rowOff>60960</xdr:rowOff>
    </xdr:from>
    <xdr:to>
      <xdr:col>18</xdr:col>
      <xdr:colOff>548640</xdr:colOff>
      <xdr:row>19</xdr:row>
      <xdr:rowOff>114300</xdr:rowOff>
    </xdr:to>
    <xdr:graphicFrame macro="">
      <xdr:nvGraphicFramePr>
        <xdr:cNvPr id="4190" name="Chart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60960</xdr:colOff>
      <xdr:row>1</xdr:row>
      <xdr:rowOff>45720</xdr:rowOff>
    </xdr:from>
    <xdr:to>
      <xdr:col>18</xdr:col>
      <xdr:colOff>548640</xdr:colOff>
      <xdr:row>13</xdr:row>
      <xdr:rowOff>106680</xdr:rowOff>
    </xdr:to>
    <xdr:graphicFrame macro="">
      <xdr:nvGraphicFramePr>
        <xdr:cNvPr id="4191" name="Chart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102870</xdr:colOff>
      <xdr:row>24</xdr:row>
      <xdr:rowOff>38100</xdr:rowOff>
    </xdr:from>
    <xdr:to>
      <xdr:col>3</xdr:col>
      <xdr:colOff>701037</xdr:colOff>
      <xdr:row>27</xdr:row>
      <xdr:rowOff>19050</xdr:rowOff>
    </xdr:to>
    <xdr:sp macro="[0]!RecordSet" textlink="">
      <xdr:nvSpPr>
        <xdr:cNvPr id="4177" name="Rectangle 81"/>
        <xdr:cNvSpPr>
          <a:spLocks noChangeArrowheads="1"/>
        </xdr:cNvSpPr>
      </xdr:nvSpPr>
      <xdr:spPr bwMode="auto">
        <a:xfrm>
          <a:off x="523875" y="3876675"/>
          <a:ext cx="923925" cy="466725"/>
        </a:xfrm>
        <a:prstGeom prst="rect">
          <a:avLst/>
        </a:prstGeom>
        <a:solidFill>
          <a:schemeClr val="accent2">
            <a:lumMod val="60000"/>
            <a:lumOff val="40000"/>
          </a:schemeClr>
        </a:solidFill>
        <a:ln w="19050">
          <a:solidFill>
            <a:srgbClr val="000080"/>
          </a:solidFill>
          <a:miter lim="800000"/>
          <a:headEnd/>
          <a:tailEnd/>
        </a:ln>
      </xdr:spPr>
      <xdr:txBody>
        <a:bodyPr vertOverflow="clip" wrap="square" lIns="27432" tIns="22860" rIns="27432" bIns="0" anchor="t" upright="1"/>
        <a:lstStyle/>
        <a:p>
          <a:pPr algn="ctr" rtl="0">
            <a:defRPr sz="1000"/>
          </a:pPr>
          <a:r>
            <a:rPr lang="en-GB" sz="900" b="0" i="0" u="none" strike="noStrike" baseline="0">
              <a:solidFill>
                <a:srgbClr val="000000"/>
              </a:solidFill>
              <a:latin typeface="Arial"/>
              <a:cs typeface="Arial"/>
            </a:rPr>
            <a:t>Record </a:t>
          </a:r>
        </a:p>
        <a:p>
          <a:pPr algn="ctr" rtl="0">
            <a:defRPr sz="1000"/>
          </a:pPr>
          <a:r>
            <a:rPr lang="en-GB" sz="900" b="0" i="0" u="none" strike="noStrike" baseline="0">
              <a:solidFill>
                <a:srgbClr val="000000"/>
              </a:solidFill>
              <a:latin typeface="Arial"/>
              <a:cs typeface="Arial"/>
            </a:rPr>
            <a:t>Current</a:t>
          </a:r>
        </a:p>
        <a:p>
          <a:pPr algn="ctr" rtl="0">
            <a:defRPr sz="1000"/>
          </a:pPr>
          <a:r>
            <a:rPr lang="en-GB" sz="900" b="0" i="0" u="none" strike="noStrike" baseline="0">
              <a:solidFill>
                <a:srgbClr val="000000"/>
              </a:solidFill>
              <a:latin typeface="Arial"/>
              <a:cs typeface="Arial"/>
            </a:rPr>
            <a:t>Dataset</a:t>
          </a:r>
        </a:p>
      </xdr:txBody>
    </xdr:sp>
    <xdr:clientData/>
  </xdr:twoCellAnchor>
  <xdr:twoCellAnchor>
    <xdr:from>
      <xdr:col>2</xdr:col>
      <xdr:colOff>102870</xdr:colOff>
      <xdr:row>27</xdr:row>
      <xdr:rowOff>57150</xdr:rowOff>
    </xdr:from>
    <xdr:to>
      <xdr:col>3</xdr:col>
      <xdr:colOff>710517</xdr:colOff>
      <xdr:row>30</xdr:row>
      <xdr:rowOff>28575</xdr:rowOff>
    </xdr:to>
    <xdr:sp macro="[0]!PasteRecordedSet" textlink="">
      <xdr:nvSpPr>
        <xdr:cNvPr id="4178" name="Rectangle 82"/>
        <xdr:cNvSpPr>
          <a:spLocks noChangeArrowheads="1"/>
        </xdr:cNvSpPr>
      </xdr:nvSpPr>
      <xdr:spPr bwMode="auto">
        <a:xfrm>
          <a:off x="523875" y="4381500"/>
          <a:ext cx="933450" cy="457200"/>
        </a:xfrm>
        <a:prstGeom prst="rect">
          <a:avLst/>
        </a:prstGeom>
        <a:solidFill>
          <a:srgbClr val="92D050"/>
        </a:solidFill>
        <a:ln w="19050">
          <a:solidFill>
            <a:srgbClr val="000080"/>
          </a:solidFill>
          <a:miter lim="800000"/>
          <a:headEnd/>
          <a:tailEnd/>
        </a:ln>
      </xdr:spPr>
      <xdr:txBody>
        <a:bodyPr vertOverflow="clip" wrap="square" lIns="27432" tIns="22860" rIns="27432" bIns="0" anchor="t" upright="1"/>
        <a:lstStyle/>
        <a:p>
          <a:pPr algn="ctr" rtl="0">
            <a:defRPr sz="1000"/>
          </a:pPr>
          <a:r>
            <a:rPr lang="en-GB" sz="800" b="0" i="0" u="none" strike="noStrike" baseline="0">
              <a:solidFill>
                <a:srgbClr val="000000"/>
              </a:solidFill>
              <a:latin typeface="Arial"/>
              <a:cs typeface="Arial"/>
            </a:rPr>
            <a:t>View above</a:t>
          </a:r>
        </a:p>
        <a:p>
          <a:pPr algn="ctr" rtl="0">
            <a:defRPr sz="1000"/>
          </a:pPr>
          <a:r>
            <a:rPr lang="en-GB" sz="800" b="0" i="0" u="none" strike="noStrike" baseline="0">
              <a:solidFill>
                <a:srgbClr val="000000"/>
              </a:solidFill>
              <a:latin typeface="Arial"/>
              <a:cs typeface="Arial"/>
            </a:rPr>
            <a:t>Recorded</a:t>
          </a:r>
        </a:p>
        <a:p>
          <a:pPr algn="ctr" rtl="0">
            <a:defRPr sz="1000"/>
          </a:pPr>
          <a:r>
            <a:rPr lang="en-GB" sz="800" b="0" i="0" u="none" strike="noStrike" baseline="0">
              <a:solidFill>
                <a:srgbClr val="000000"/>
              </a:solidFill>
              <a:latin typeface="Arial"/>
              <a:cs typeface="Arial"/>
            </a:rPr>
            <a:t>Dataset</a:t>
          </a:r>
        </a:p>
      </xdr:txBody>
    </xdr:sp>
    <xdr:clientData/>
  </xdr:twoCellAnchor>
  <xdr:twoCellAnchor>
    <xdr:from>
      <xdr:col>17</xdr:col>
      <xdr:colOff>505238</xdr:colOff>
      <xdr:row>27</xdr:row>
      <xdr:rowOff>38100</xdr:rowOff>
    </xdr:from>
    <xdr:to>
      <xdr:col>18</xdr:col>
      <xdr:colOff>530832</xdr:colOff>
      <xdr:row>30</xdr:row>
      <xdr:rowOff>9525</xdr:rowOff>
    </xdr:to>
    <xdr:sp macro="[0]!usebestset" textlink="">
      <xdr:nvSpPr>
        <xdr:cNvPr id="4180" name="Rectangle 84"/>
        <xdr:cNvSpPr>
          <a:spLocks noChangeArrowheads="1"/>
        </xdr:cNvSpPr>
      </xdr:nvSpPr>
      <xdr:spPr bwMode="auto">
        <a:xfrm>
          <a:off x="9508434" y="4461013"/>
          <a:ext cx="605376" cy="468382"/>
        </a:xfrm>
        <a:prstGeom prst="rect">
          <a:avLst/>
        </a:prstGeom>
        <a:solidFill>
          <a:srgbClr val="92D050"/>
        </a:solidFill>
        <a:ln w="19050">
          <a:solidFill>
            <a:srgbClr val="000080"/>
          </a:solidFill>
          <a:miter lim="800000"/>
          <a:headEnd/>
          <a:tailEnd/>
        </a:ln>
      </xdr:spPr>
      <xdr:txBody>
        <a:bodyPr vertOverflow="clip" wrap="square" lIns="27432" tIns="22860" rIns="27432" bIns="0" anchor="t" upright="1"/>
        <a:lstStyle/>
        <a:p>
          <a:pPr algn="ctr" rtl="0">
            <a:defRPr sz="1000"/>
          </a:pPr>
          <a:r>
            <a:rPr lang="en-GB" sz="900" b="0" i="0" u="none" strike="noStrike" baseline="0">
              <a:solidFill>
                <a:srgbClr val="000000"/>
              </a:solidFill>
              <a:latin typeface="Arial"/>
              <a:cs typeface="Arial"/>
            </a:rPr>
            <a:t>View</a:t>
          </a:r>
        </a:p>
        <a:p>
          <a:pPr algn="ctr" rtl="0">
            <a:defRPr sz="1000"/>
          </a:pPr>
          <a:r>
            <a:rPr lang="en-GB" sz="900" b="0" i="0" u="none" strike="noStrike" baseline="0">
              <a:solidFill>
                <a:srgbClr val="000000"/>
              </a:solidFill>
              <a:latin typeface="Arial"/>
              <a:cs typeface="Arial"/>
            </a:rPr>
            <a:t>Best</a:t>
          </a:r>
        </a:p>
        <a:p>
          <a:pPr algn="ctr" rtl="0">
            <a:defRPr sz="1000"/>
          </a:pPr>
          <a:r>
            <a:rPr lang="en-GB" sz="900" b="0" i="0" u="none" strike="noStrike" baseline="0">
              <a:solidFill>
                <a:srgbClr val="000000"/>
              </a:solidFill>
              <a:latin typeface="Arial"/>
              <a:cs typeface="Arial"/>
            </a:rPr>
            <a:t>Dataset</a:t>
          </a:r>
        </a:p>
      </xdr:txBody>
    </xdr:sp>
    <xdr:clientData/>
  </xdr:twoCellAnchor>
  <xdr:twoCellAnchor>
    <xdr:from>
      <xdr:col>17</xdr:col>
      <xdr:colOff>493395</xdr:colOff>
      <xdr:row>20</xdr:row>
      <xdr:rowOff>140970</xdr:rowOff>
    </xdr:from>
    <xdr:to>
      <xdr:col>18</xdr:col>
      <xdr:colOff>520056</xdr:colOff>
      <xdr:row>23</xdr:row>
      <xdr:rowOff>112395</xdr:rowOff>
    </xdr:to>
    <xdr:sp macro="[0]!zeroreset" textlink="">
      <xdr:nvSpPr>
        <xdr:cNvPr id="4181" name="Rectangle 85"/>
        <xdr:cNvSpPr>
          <a:spLocks noChangeArrowheads="1"/>
        </xdr:cNvSpPr>
      </xdr:nvSpPr>
      <xdr:spPr bwMode="auto">
        <a:xfrm>
          <a:off x="9505950" y="3324225"/>
          <a:ext cx="600075" cy="457200"/>
        </a:xfrm>
        <a:prstGeom prst="rect">
          <a:avLst/>
        </a:prstGeom>
        <a:solidFill>
          <a:srgbClr val="FFFF00"/>
        </a:solidFill>
        <a:ln w="19050">
          <a:solidFill>
            <a:srgbClr val="000080"/>
          </a:solidFill>
          <a:miter lim="800000"/>
          <a:headEnd/>
          <a:tailEnd/>
        </a:ln>
      </xdr:spPr>
      <xdr:txBody>
        <a:bodyPr vertOverflow="clip" wrap="square" lIns="27432" tIns="22860" rIns="27432" bIns="0" anchor="t" upright="1"/>
        <a:lstStyle/>
        <a:p>
          <a:pPr algn="ctr" rtl="0">
            <a:defRPr sz="1000"/>
          </a:pPr>
          <a:r>
            <a:rPr lang="en-GB" sz="900" b="0" i="0" u="none" strike="noStrike" baseline="0">
              <a:solidFill>
                <a:srgbClr val="000000"/>
              </a:solidFill>
              <a:latin typeface="Arial"/>
              <a:cs typeface="Arial"/>
            </a:rPr>
            <a:t>Reset</a:t>
          </a:r>
        </a:p>
        <a:p>
          <a:pPr algn="ctr" rtl="0">
            <a:defRPr sz="1000"/>
          </a:pPr>
          <a:r>
            <a:rPr lang="en-GB" sz="900" b="0" i="0" u="none" strike="noStrike" baseline="0">
              <a:solidFill>
                <a:srgbClr val="000000"/>
              </a:solidFill>
              <a:latin typeface="Arial"/>
              <a:cs typeface="Arial"/>
            </a:rPr>
            <a:t> Slider</a:t>
          </a:r>
        </a:p>
        <a:p>
          <a:pPr algn="ctr" rtl="0">
            <a:defRPr sz="1000"/>
          </a:pPr>
          <a:r>
            <a:rPr lang="en-GB" sz="900" b="0" i="0" u="none" strike="noStrike" baseline="0">
              <a:solidFill>
                <a:srgbClr val="000000"/>
              </a:solidFill>
              <a:latin typeface="Arial"/>
              <a:cs typeface="Arial"/>
            </a:rPr>
            <a:t>Data</a:t>
          </a:r>
        </a:p>
      </xdr:txBody>
    </xdr:sp>
    <xdr:clientData/>
  </xdr:twoCellAnchor>
  <xdr:twoCellAnchor>
    <xdr:from>
      <xdr:col>17</xdr:col>
      <xdr:colOff>502920</xdr:colOff>
      <xdr:row>24</xdr:row>
      <xdr:rowOff>9525</xdr:rowOff>
    </xdr:from>
    <xdr:to>
      <xdr:col>18</xdr:col>
      <xdr:colOff>529581</xdr:colOff>
      <xdr:row>26</xdr:row>
      <xdr:rowOff>142875</xdr:rowOff>
    </xdr:to>
    <xdr:sp macro="[0]!recordbestset" textlink="">
      <xdr:nvSpPr>
        <xdr:cNvPr id="4182" name="Rectangle 86"/>
        <xdr:cNvSpPr>
          <a:spLocks noChangeArrowheads="1"/>
        </xdr:cNvSpPr>
      </xdr:nvSpPr>
      <xdr:spPr bwMode="auto">
        <a:xfrm>
          <a:off x="9515475" y="3848100"/>
          <a:ext cx="600075" cy="457200"/>
        </a:xfrm>
        <a:prstGeom prst="rect">
          <a:avLst/>
        </a:prstGeom>
        <a:solidFill>
          <a:schemeClr val="accent2">
            <a:lumMod val="60000"/>
            <a:lumOff val="40000"/>
          </a:schemeClr>
        </a:solidFill>
        <a:ln w="19050">
          <a:solidFill>
            <a:srgbClr val="000080"/>
          </a:solidFill>
          <a:miter lim="800000"/>
          <a:headEnd/>
          <a:tailEnd/>
        </a:ln>
      </xdr:spPr>
      <xdr:txBody>
        <a:bodyPr vertOverflow="clip" wrap="square" lIns="27432" tIns="22860" rIns="27432" bIns="0" anchor="t" upright="1"/>
        <a:lstStyle/>
        <a:p>
          <a:pPr algn="ctr" rtl="0">
            <a:defRPr sz="1000"/>
          </a:pPr>
          <a:r>
            <a:rPr lang="en-GB" sz="900" b="0" i="0" u="none" strike="noStrike" baseline="0">
              <a:solidFill>
                <a:srgbClr val="000000"/>
              </a:solidFill>
              <a:latin typeface="Arial"/>
              <a:cs typeface="Arial"/>
            </a:rPr>
            <a:t>Record Best Dataset</a:t>
          </a:r>
        </a:p>
      </xdr:txBody>
    </xdr:sp>
    <xdr:clientData/>
  </xdr:twoCellAnchor>
  <xdr:twoCellAnchor>
    <xdr:from>
      <xdr:col>2</xdr:col>
      <xdr:colOff>160020</xdr:colOff>
      <xdr:row>1</xdr:row>
      <xdr:rowOff>121920</xdr:rowOff>
    </xdr:from>
    <xdr:to>
      <xdr:col>18</xdr:col>
      <xdr:colOff>457200</xdr:colOff>
      <xdr:row>13</xdr:row>
      <xdr:rowOff>45720</xdr:rowOff>
    </xdr:to>
    <xdr:sp macro="" textlink="">
      <xdr:nvSpPr>
        <xdr:cNvPr id="4197" name="Rectangle 80">
          <a:hlinkClick xmlns:r="http://schemas.openxmlformats.org/officeDocument/2006/relationships" r:id="rId3"/>
        </xdr:cNvPr>
        <xdr:cNvSpPr>
          <a:spLocks noChangeArrowheads="1"/>
        </xdr:cNvSpPr>
      </xdr:nvSpPr>
      <xdr:spPr bwMode="auto">
        <a:xfrm>
          <a:off x="601980" y="220980"/>
          <a:ext cx="9685020" cy="1935480"/>
        </a:xfrm>
        <a:prstGeom prst="rect">
          <a:avLst/>
        </a:prstGeom>
        <a:noFill/>
        <a:ln w="3175">
          <a:solidFill>
            <a:schemeClr val="bg1">
              <a:lumMod val="9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434340</xdr:colOff>
      <xdr:row>2</xdr:row>
      <xdr:rowOff>131445</xdr:rowOff>
    </xdr:from>
    <xdr:to>
      <xdr:col>13</xdr:col>
      <xdr:colOff>100965</xdr:colOff>
      <xdr:row>12</xdr:row>
      <xdr:rowOff>160020</xdr:rowOff>
    </xdr:to>
    <xdr:sp macro="" textlink="">
      <xdr:nvSpPr>
        <xdr:cNvPr id="4185" name="Rectangle 89">
          <a:hlinkClick xmlns:r="http://schemas.openxmlformats.org/officeDocument/2006/relationships" r:id="rId3"/>
        </xdr:cNvPr>
        <xdr:cNvSpPr>
          <a:spLocks noChangeArrowheads="1"/>
        </xdr:cNvSpPr>
      </xdr:nvSpPr>
      <xdr:spPr bwMode="auto">
        <a:xfrm>
          <a:off x="4320540" y="398145"/>
          <a:ext cx="2638425" cy="1704975"/>
        </a:xfrm>
        <a:prstGeom prst="rect">
          <a:avLst/>
        </a:prstGeom>
        <a:gradFill rotWithShape="1">
          <a:gsLst>
            <a:gs pos="0">
              <a:srgbClr val="969696">
                <a:alpha val="35001"/>
              </a:srgbClr>
            </a:gs>
            <a:gs pos="50000">
              <a:srgbClr val="FFFFFF">
                <a:alpha val="0"/>
              </a:srgbClr>
            </a:gs>
            <a:gs pos="100000">
              <a:srgbClr val="969696">
                <a:alpha val="35001"/>
              </a:srgbClr>
            </a:gs>
          </a:gsLst>
          <a:lin ang="5400000" scaled="1"/>
        </a:gradFill>
        <a:ln w="9525">
          <a:noFill/>
          <a:miter lim="800000"/>
          <a:headEnd/>
          <a:tailEnd/>
        </a:ln>
      </xdr:spPr>
      <xdr:txBody>
        <a:bodyPr vertOverflow="clip" wrap="square" lIns="27432" tIns="22860" rIns="27432" bIns="0" anchor="t" upright="1"/>
        <a:lstStyle/>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r>
            <a:rPr lang="en-GB" sz="1000" b="0" i="0" u="none" strike="noStrike" baseline="0">
              <a:solidFill>
                <a:srgbClr val="666699"/>
              </a:solidFill>
              <a:latin typeface="Arial"/>
              <a:cs typeface="Arial"/>
            </a:rPr>
            <a:t>Click here for FATBOY </a:t>
          </a:r>
        </a:p>
        <a:p>
          <a:pPr algn="ctr" rtl="0">
            <a:defRPr sz="1000"/>
          </a:pPr>
          <a:r>
            <a:rPr lang="en-GB" sz="1000" b="0" i="0" u="none" strike="noStrike" baseline="0">
              <a:solidFill>
                <a:srgbClr val="666699"/>
              </a:solidFill>
              <a:latin typeface="Arial"/>
              <a:cs typeface="Arial"/>
            </a:rPr>
            <a:t>10 year Focus Zone</a:t>
          </a: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endParaRPr lang="en-GB" sz="1000" b="0" i="0" u="none" strike="noStrike" baseline="0">
            <a:solidFill>
              <a:srgbClr val="666699"/>
            </a:solidFill>
            <a:latin typeface="Arial"/>
            <a:cs typeface="Arial"/>
          </a:endParaRPr>
        </a:p>
        <a:p>
          <a:pPr algn="ctr" rtl="0">
            <a:defRPr sz="1000"/>
          </a:pPr>
          <a:r>
            <a:rPr lang="en-GB" sz="800" b="0" i="0" u="none" strike="noStrike" baseline="0">
              <a:solidFill>
                <a:srgbClr val="666699"/>
              </a:solidFill>
              <a:latin typeface="Arial"/>
              <a:cs typeface="Arial"/>
            </a:rPr>
            <a:t>FATBOY  10 year Focus Zone</a:t>
          </a:r>
        </a:p>
      </xdr:txBody>
    </xdr:sp>
    <xdr:clientData/>
  </xdr:twoCellAnchor>
  <xdr:twoCellAnchor>
    <xdr:from>
      <xdr:col>2</xdr:col>
      <xdr:colOff>0</xdr:colOff>
      <xdr:row>37</xdr:row>
      <xdr:rowOff>66675</xdr:rowOff>
    </xdr:from>
    <xdr:to>
      <xdr:col>19</xdr:col>
      <xdr:colOff>0</xdr:colOff>
      <xdr:row>38</xdr:row>
      <xdr:rowOff>102974</xdr:rowOff>
    </xdr:to>
    <xdr:sp macro="" textlink="">
      <xdr:nvSpPr>
        <xdr:cNvPr id="4187" name="Text Box 91"/>
        <xdr:cNvSpPr txBox="1">
          <a:spLocks noChangeArrowheads="1"/>
        </xdr:cNvSpPr>
      </xdr:nvSpPr>
      <xdr:spPr bwMode="auto">
        <a:xfrm>
          <a:off x="428625" y="6019800"/>
          <a:ext cx="9753600" cy="190500"/>
        </a:xfrm>
        <a:prstGeom prst="rect">
          <a:avLst/>
        </a:prstGeom>
        <a:solidFill>
          <a:srgbClr val="C0C0C0"/>
        </a:solidFill>
        <a:ln w="9525">
          <a:solidFill>
            <a:srgbClr val="000000"/>
          </a:solidFill>
          <a:miter lim="800000"/>
          <a:headEnd/>
          <a:tailEnd/>
        </a:ln>
      </xdr:spPr>
      <xdr:txBody>
        <a:bodyPr vertOverflow="clip" wrap="square" lIns="27432" tIns="22860" rIns="27432" bIns="0" anchor="t" upright="1"/>
        <a:lstStyle/>
        <a:p>
          <a:pPr algn="ctr" rtl="0">
            <a:defRPr sz="1000"/>
          </a:pPr>
          <a:r>
            <a:rPr lang="en-GB" sz="1000" b="1" i="0" u="none" strike="noStrike" baseline="0">
              <a:solidFill>
                <a:srgbClr val="FF0000"/>
              </a:solidFill>
              <a:latin typeface="Arial"/>
              <a:cs typeface="Arial"/>
            </a:rPr>
            <a:t>WARNING - Unprotected sheet</a:t>
          </a:r>
          <a:r>
            <a:rPr lang="en-GB" sz="1000" b="0" i="0" u="none" strike="noStrike" baseline="0">
              <a:solidFill>
                <a:srgbClr val="000000"/>
              </a:solidFill>
              <a:latin typeface="Arial"/>
              <a:cs typeface="Arial"/>
            </a:rPr>
            <a:t>. If you accidently deleate anything just close the spreadsheet down without saving.</a:t>
          </a:r>
        </a:p>
      </xdr:txBody>
    </xdr:sp>
    <xdr:clientData/>
  </xdr:twoCellAnchor>
  <xdr:twoCellAnchor>
    <xdr:from>
      <xdr:col>13</xdr:col>
      <xdr:colOff>90054</xdr:colOff>
      <xdr:row>1</xdr:row>
      <xdr:rowOff>129540</xdr:rowOff>
    </xdr:from>
    <xdr:to>
      <xdr:col>18</xdr:col>
      <xdr:colOff>502920</xdr:colOff>
      <xdr:row>13</xdr:row>
      <xdr:rowOff>38100</xdr:rowOff>
    </xdr:to>
    <xdr:sp macro="" textlink="">
      <xdr:nvSpPr>
        <xdr:cNvPr id="58" name="Rectangle 57">
          <a:hlinkClick xmlns:r="http://schemas.openxmlformats.org/officeDocument/2006/relationships" r:id="rId4"/>
        </xdr:cNvPr>
        <xdr:cNvSpPr/>
      </xdr:nvSpPr>
      <xdr:spPr>
        <a:xfrm>
          <a:off x="6968836" y="226522"/>
          <a:ext cx="3391593" cy="1903614"/>
        </a:xfrm>
        <a:prstGeom prst="rect">
          <a:avLst/>
        </a:prstGeom>
        <a:gradFill flip="none" rotWithShape="1">
          <a:gsLst>
            <a:gs pos="73000">
              <a:schemeClr val="bg1">
                <a:lumMod val="75000"/>
              </a:schemeClr>
            </a:gs>
            <a:gs pos="100000">
              <a:schemeClr val="bg1">
                <a:alpha val="79000"/>
                <a:lumMod val="76000"/>
              </a:schemeClr>
            </a:gs>
          </a:gsLst>
          <a:lin ang="1080000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121920</xdr:colOff>
      <xdr:row>1</xdr:row>
      <xdr:rowOff>114300</xdr:rowOff>
    </xdr:from>
    <xdr:to>
      <xdr:col>8</xdr:col>
      <xdr:colOff>394854</xdr:colOff>
      <xdr:row>13</xdr:row>
      <xdr:rowOff>38100</xdr:rowOff>
    </xdr:to>
    <xdr:sp macro="" textlink="">
      <xdr:nvSpPr>
        <xdr:cNvPr id="59" name="Rectangle 58">
          <a:hlinkClick xmlns:r="http://schemas.openxmlformats.org/officeDocument/2006/relationships" r:id="rId5"/>
        </xdr:cNvPr>
        <xdr:cNvSpPr/>
      </xdr:nvSpPr>
      <xdr:spPr>
        <a:xfrm>
          <a:off x="565265" y="211282"/>
          <a:ext cx="3729644" cy="1918854"/>
        </a:xfrm>
        <a:prstGeom prst="rect">
          <a:avLst/>
        </a:prstGeom>
        <a:gradFill>
          <a:gsLst>
            <a:gs pos="33000">
              <a:schemeClr val="bg1">
                <a:lumMod val="75000"/>
              </a:schemeClr>
            </a:gs>
            <a:gs pos="0">
              <a:schemeClr val="bg1">
                <a:alpha val="79000"/>
                <a:lumMod val="76000"/>
              </a:schemeClr>
            </a:gs>
          </a:gsLst>
          <a:lin ang="10800000" scaled="1"/>
        </a:gra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30480</xdr:colOff>
      <xdr:row>2</xdr:row>
      <xdr:rowOff>99060</xdr:rowOff>
    </xdr:from>
    <xdr:to>
      <xdr:col>18</xdr:col>
      <xdr:colOff>131558</xdr:colOff>
      <xdr:row>5</xdr:row>
      <xdr:rowOff>5782</xdr:rowOff>
    </xdr:to>
    <xdr:sp macro="" textlink="">
      <xdr:nvSpPr>
        <xdr:cNvPr id="60" name="AutoShape 92">
          <a:hlinkClick xmlns:r="http://schemas.openxmlformats.org/officeDocument/2006/relationships" r:id="rId4"/>
        </xdr:cNvPr>
        <xdr:cNvSpPr>
          <a:spLocks noChangeArrowheads="1"/>
        </xdr:cNvSpPr>
      </xdr:nvSpPr>
      <xdr:spPr bwMode="auto">
        <a:xfrm>
          <a:off x="9265920" y="365760"/>
          <a:ext cx="695438" cy="409642"/>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CFFFF"/>
        </a:solidFill>
        <a:ln w="9525">
          <a:solidFill>
            <a:srgbClr val="80808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80"/>
              </a:solidFill>
              <a:latin typeface="Arial"/>
              <a:cs typeface="Arial"/>
            </a:rPr>
            <a:t>   Help</a:t>
          </a:r>
        </a:p>
      </xdr:txBody>
    </xdr:sp>
    <xdr:clientData/>
  </xdr:twoCellAnchor>
  <xdr:twoCellAnchor>
    <xdr:from>
      <xdr:col>3</xdr:col>
      <xdr:colOff>68580</xdr:colOff>
      <xdr:row>2</xdr:row>
      <xdr:rowOff>91440</xdr:rowOff>
    </xdr:from>
    <xdr:to>
      <xdr:col>4</xdr:col>
      <xdr:colOff>20955</xdr:colOff>
      <xdr:row>4</xdr:row>
      <xdr:rowOff>158250</xdr:rowOff>
    </xdr:to>
    <xdr:sp macro="" textlink="">
      <xdr:nvSpPr>
        <xdr:cNvPr id="61" name="AutoShape 88">
          <a:hlinkClick xmlns:r="http://schemas.openxmlformats.org/officeDocument/2006/relationships" r:id="rId5"/>
        </xdr:cNvPr>
        <xdr:cNvSpPr>
          <a:spLocks noChangeArrowheads="1"/>
        </xdr:cNvSpPr>
      </xdr:nvSpPr>
      <xdr:spPr bwMode="auto">
        <a:xfrm rot="10800000">
          <a:off x="853440" y="358140"/>
          <a:ext cx="676275" cy="40209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CFFFF"/>
        </a:solidFill>
        <a:ln w="9525">
          <a:solidFill>
            <a:srgbClr val="80808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80"/>
              </a:solidFill>
              <a:latin typeface="Arial"/>
              <a:cs typeface="Arial"/>
            </a:rPr>
            <a:t>   Menu</a:t>
          </a:r>
        </a:p>
      </xdr:txBody>
    </xdr:sp>
    <xdr:clientData/>
  </xdr:twoCellAnchor>
  <xdr:twoCellAnchor>
    <xdr:from>
      <xdr:col>2</xdr:col>
      <xdr:colOff>96906</xdr:colOff>
      <xdr:row>21</xdr:row>
      <xdr:rowOff>19469</xdr:rowOff>
    </xdr:from>
    <xdr:to>
      <xdr:col>4</xdr:col>
      <xdr:colOff>0</xdr:colOff>
      <xdr:row>23</xdr:row>
      <xdr:rowOff>156546</xdr:rowOff>
    </xdr:to>
    <xdr:sp macro="[0]!zeroreset" textlink="">
      <xdr:nvSpPr>
        <xdr:cNvPr id="62" name="Rectangle 85"/>
        <xdr:cNvSpPr>
          <a:spLocks noChangeArrowheads="1"/>
        </xdr:cNvSpPr>
      </xdr:nvSpPr>
      <xdr:spPr bwMode="auto">
        <a:xfrm>
          <a:off x="527602" y="3448469"/>
          <a:ext cx="938420" cy="468381"/>
        </a:xfrm>
        <a:prstGeom prst="rect">
          <a:avLst/>
        </a:prstGeom>
        <a:solidFill>
          <a:srgbClr val="FFFF00"/>
        </a:solidFill>
        <a:ln w="19050">
          <a:solidFill>
            <a:srgbClr val="000080"/>
          </a:solidFill>
          <a:miter lim="800000"/>
          <a:headEnd/>
          <a:tailEnd/>
        </a:ln>
      </xdr:spPr>
      <xdr:txBody>
        <a:bodyPr vertOverflow="clip" wrap="square" lIns="27432" tIns="22860" rIns="27432" bIns="0" anchor="t" upright="1"/>
        <a:lstStyle/>
        <a:p>
          <a:pPr algn="ctr" rtl="0">
            <a:defRPr sz="1000"/>
          </a:pPr>
          <a:r>
            <a:rPr lang="en-GB" sz="900" b="0" i="0" u="none" strike="noStrike" baseline="0">
              <a:solidFill>
                <a:srgbClr val="000000"/>
              </a:solidFill>
              <a:latin typeface="Arial"/>
              <a:cs typeface="Arial"/>
            </a:rPr>
            <a:t>Reset</a:t>
          </a:r>
        </a:p>
        <a:p>
          <a:pPr algn="ctr" rtl="0">
            <a:defRPr sz="1000"/>
          </a:pPr>
          <a:r>
            <a:rPr lang="en-GB" sz="900" b="0" i="0" u="none" strike="noStrike" baseline="0">
              <a:solidFill>
                <a:srgbClr val="000000"/>
              </a:solidFill>
              <a:latin typeface="Arial"/>
              <a:cs typeface="Arial"/>
            </a:rPr>
            <a:t> Slider</a:t>
          </a:r>
        </a:p>
        <a:p>
          <a:pPr algn="ctr" rtl="0">
            <a:defRPr sz="1000"/>
          </a:pPr>
          <a:r>
            <a:rPr lang="en-GB" sz="900" b="0" i="0" u="none" strike="noStrike" baseline="0">
              <a:solidFill>
                <a:srgbClr val="000000"/>
              </a:solidFill>
              <a:latin typeface="Arial"/>
              <a:cs typeface="Arial"/>
            </a:rPr>
            <a:t>Data</a:t>
          </a:r>
        </a:p>
      </xdr:txBody>
    </xdr:sp>
    <xdr:clientData/>
  </xdr:twoCellAnchor>
  <mc:AlternateContent xmlns:mc="http://schemas.openxmlformats.org/markup-compatibility/2006">
    <mc:Choice xmlns:a14="http://schemas.microsoft.com/office/drawing/2010/main" Requires="a14">
      <xdr:twoCellAnchor editAs="oneCell">
        <xdr:from>
          <xdr:col>4</xdr:col>
          <xdr:colOff>247650</xdr:colOff>
          <xdr:row>21</xdr:row>
          <xdr:rowOff>19050</xdr:rowOff>
        </xdr:from>
        <xdr:to>
          <xdr:col>4</xdr:col>
          <xdr:colOff>371475</xdr:colOff>
          <xdr:row>28</xdr:row>
          <xdr:rowOff>76200</xdr:rowOff>
        </xdr:to>
        <xdr:sp macro="" textlink="">
          <xdr:nvSpPr>
            <xdr:cNvPr id="4098" name="ScrollBar2" hidden="1">
              <a:extLst>
                <a:ext uri="{63B3BB69-23CF-44E3-9099-C40C66FF867C}">
                  <a14:compatExt spid="_x0000_s4098"/>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19050</xdr:rowOff>
        </xdr:from>
        <xdr:to>
          <xdr:col>4</xdr:col>
          <xdr:colOff>238125</xdr:colOff>
          <xdr:row>28</xdr:row>
          <xdr:rowOff>76200</xdr:rowOff>
        </xdr:to>
        <xdr:sp macro="" textlink="">
          <xdr:nvSpPr>
            <xdr:cNvPr id="4099" name="ScrollBar1" hidden="1">
              <a:extLst>
                <a:ext uri="{63B3BB69-23CF-44E3-9099-C40C66FF867C}">
                  <a14:compatExt spid="_x0000_s4099"/>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21</xdr:row>
          <xdr:rowOff>9525</xdr:rowOff>
        </xdr:from>
        <xdr:to>
          <xdr:col>5</xdr:col>
          <xdr:colOff>371475</xdr:colOff>
          <xdr:row>28</xdr:row>
          <xdr:rowOff>66675</xdr:rowOff>
        </xdr:to>
        <xdr:sp macro="" textlink="">
          <xdr:nvSpPr>
            <xdr:cNvPr id="4132" name="ScrollBar3" hidden="1">
              <a:extLst>
                <a:ext uri="{63B3BB69-23CF-44E3-9099-C40C66FF867C}">
                  <a14:compatExt spid="_x0000_s4132"/>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21</xdr:row>
          <xdr:rowOff>9525</xdr:rowOff>
        </xdr:from>
        <xdr:to>
          <xdr:col>5</xdr:col>
          <xdr:colOff>238125</xdr:colOff>
          <xdr:row>28</xdr:row>
          <xdr:rowOff>66675</xdr:rowOff>
        </xdr:to>
        <xdr:sp macro="" textlink="">
          <xdr:nvSpPr>
            <xdr:cNvPr id="4133" name="ScrollBar4" hidden="1">
              <a:extLst>
                <a:ext uri="{63B3BB69-23CF-44E3-9099-C40C66FF867C}">
                  <a14:compatExt spid="_x0000_s4133"/>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21</xdr:row>
          <xdr:rowOff>9525</xdr:rowOff>
        </xdr:from>
        <xdr:to>
          <xdr:col>6</xdr:col>
          <xdr:colOff>371475</xdr:colOff>
          <xdr:row>28</xdr:row>
          <xdr:rowOff>66675</xdr:rowOff>
        </xdr:to>
        <xdr:sp macro="" textlink="">
          <xdr:nvSpPr>
            <xdr:cNvPr id="4134" name="ScrollBar5" hidden="1">
              <a:extLst>
                <a:ext uri="{63B3BB69-23CF-44E3-9099-C40C66FF867C}">
                  <a14:compatExt spid="_x0000_s4134"/>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9525</xdr:rowOff>
        </xdr:from>
        <xdr:to>
          <xdr:col>6</xdr:col>
          <xdr:colOff>228600</xdr:colOff>
          <xdr:row>28</xdr:row>
          <xdr:rowOff>66675</xdr:rowOff>
        </xdr:to>
        <xdr:sp macro="" textlink="">
          <xdr:nvSpPr>
            <xdr:cNvPr id="4135" name="ScrollBar6" hidden="1">
              <a:extLst>
                <a:ext uri="{63B3BB69-23CF-44E3-9099-C40C66FF867C}">
                  <a14:compatExt spid="_x0000_s4135"/>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21</xdr:row>
          <xdr:rowOff>9525</xdr:rowOff>
        </xdr:from>
        <xdr:to>
          <xdr:col>7</xdr:col>
          <xdr:colOff>371475</xdr:colOff>
          <xdr:row>28</xdr:row>
          <xdr:rowOff>66675</xdr:rowOff>
        </xdr:to>
        <xdr:sp macro="" textlink="">
          <xdr:nvSpPr>
            <xdr:cNvPr id="4136" name="ScrollBar7" hidden="1">
              <a:extLst>
                <a:ext uri="{63B3BB69-23CF-44E3-9099-C40C66FF867C}">
                  <a14:compatExt spid="_x0000_s4136"/>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21</xdr:row>
          <xdr:rowOff>9525</xdr:rowOff>
        </xdr:from>
        <xdr:to>
          <xdr:col>7</xdr:col>
          <xdr:colOff>228600</xdr:colOff>
          <xdr:row>28</xdr:row>
          <xdr:rowOff>66675</xdr:rowOff>
        </xdr:to>
        <xdr:sp macro="" textlink="">
          <xdr:nvSpPr>
            <xdr:cNvPr id="4137" name="ScrollBar8" hidden="1">
              <a:extLst>
                <a:ext uri="{63B3BB69-23CF-44E3-9099-C40C66FF867C}">
                  <a14:compatExt spid="_x0000_s4137"/>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21</xdr:row>
          <xdr:rowOff>9525</xdr:rowOff>
        </xdr:from>
        <xdr:to>
          <xdr:col>8</xdr:col>
          <xdr:colOff>371475</xdr:colOff>
          <xdr:row>28</xdr:row>
          <xdr:rowOff>66675</xdr:rowOff>
        </xdr:to>
        <xdr:sp macro="" textlink="">
          <xdr:nvSpPr>
            <xdr:cNvPr id="4138" name="ScrollBar9" hidden="1">
              <a:extLst>
                <a:ext uri="{63B3BB69-23CF-44E3-9099-C40C66FF867C}">
                  <a14:compatExt spid="_x0000_s4138"/>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21</xdr:row>
          <xdr:rowOff>9525</xdr:rowOff>
        </xdr:from>
        <xdr:to>
          <xdr:col>8</xdr:col>
          <xdr:colOff>228600</xdr:colOff>
          <xdr:row>28</xdr:row>
          <xdr:rowOff>66675</xdr:rowOff>
        </xdr:to>
        <xdr:sp macro="" textlink="">
          <xdr:nvSpPr>
            <xdr:cNvPr id="4139" name="ScrollBar10" hidden="1">
              <a:extLst>
                <a:ext uri="{63B3BB69-23CF-44E3-9099-C40C66FF867C}">
                  <a14:compatExt spid="_x0000_s4139"/>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21</xdr:row>
          <xdr:rowOff>9525</xdr:rowOff>
        </xdr:from>
        <xdr:to>
          <xdr:col>9</xdr:col>
          <xdr:colOff>371475</xdr:colOff>
          <xdr:row>28</xdr:row>
          <xdr:rowOff>66675</xdr:rowOff>
        </xdr:to>
        <xdr:sp macro="" textlink="">
          <xdr:nvSpPr>
            <xdr:cNvPr id="4140" name="ScrollBar11" hidden="1">
              <a:extLst>
                <a:ext uri="{63B3BB69-23CF-44E3-9099-C40C66FF867C}">
                  <a14:compatExt spid="_x0000_s414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21</xdr:row>
          <xdr:rowOff>9525</xdr:rowOff>
        </xdr:from>
        <xdr:to>
          <xdr:col>9</xdr:col>
          <xdr:colOff>228600</xdr:colOff>
          <xdr:row>28</xdr:row>
          <xdr:rowOff>66675</xdr:rowOff>
        </xdr:to>
        <xdr:sp macro="" textlink="">
          <xdr:nvSpPr>
            <xdr:cNvPr id="4141" name="ScrollBar12" hidden="1">
              <a:extLst>
                <a:ext uri="{63B3BB69-23CF-44E3-9099-C40C66FF867C}">
                  <a14:compatExt spid="_x0000_s4141"/>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247650</xdr:colOff>
          <xdr:row>21</xdr:row>
          <xdr:rowOff>9525</xdr:rowOff>
        </xdr:from>
        <xdr:to>
          <xdr:col>10</xdr:col>
          <xdr:colOff>371475</xdr:colOff>
          <xdr:row>28</xdr:row>
          <xdr:rowOff>66675</xdr:rowOff>
        </xdr:to>
        <xdr:sp macro="" textlink="">
          <xdr:nvSpPr>
            <xdr:cNvPr id="4142" name="ScrollBar13" hidden="1">
              <a:extLst>
                <a:ext uri="{63B3BB69-23CF-44E3-9099-C40C66FF867C}">
                  <a14:compatExt spid="_x0000_s4142"/>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21</xdr:row>
          <xdr:rowOff>9525</xdr:rowOff>
        </xdr:from>
        <xdr:to>
          <xdr:col>10</xdr:col>
          <xdr:colOff>228600</xdr:colOff>
          <xdr:row>28</xdr:row>
          <xdr:rowOff>66675</xdr:rowOff>
        </xdr:to>
        <xdr:sp macro="" textlink="">
          <xdr:nvSpPr>
            <xdr:cNvPr id="4143" name="ScrollBar14" hidden="1">
              <a:extLst>
                <a:ext uri="{63B3BB69-23CF-44E3-9099-C40C66FF867C}">
                  <a14:compatExt spid="_x0000_s4143"/>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21</xdr:row>
          <xdr:rowOff>9525</xdr:rowOff>
        </xdr:from>
        <xdr:to>
          <xdr:col>11</xdr:col>
          <xdr:colOff>371475</xdr:colOff>
          <xdr:row>28</xdr:row>
          <xdr:rowOff>66675</xdr:rowOff>
        </xdr:to>
        <xdr:sp macro="" textlink="">
          <xdr:nvSpPr>
            <xdr:cNvPr id="4144" name="ScrollBar15" hidden="1">
              <a:extLst>
                <a:ext uri="{63B3BB69-23CF-44E3-9099-C40C66FF867C}">
                  <a14:compatExt spid="_x0000_s4144"/>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9525</xdr:rowOff>
        </xdr:from>
        <xdr:to>
          <xdr:col>11</xdr:col>
          <xdr:colOff>228600</xdr:colOff>
          <xdr:row>28</xdr:row>
          <xdr:rowOff>66675</xdr:rowOff>
        </xdr:to>
        <xdr:sp macro="" textlink="">
          <xdr:nvSpPr>
            <xdr:cNvPr id="4145" name="ScrollBar16" hidden="1">
              <a:extLst>
                <a:ext uri="{63B3BB69-23CF-44E3-9099-C40C66FF867C}">
                  <a14:compatExt spid="_x0000_s4145"/>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21</xdr:row>
          <xdr:rowOff>9525</xdr:rowOff>
        </xdr:from>
        <xdr:to>
          <xdr:col>12</xdr:col>
          <xdr:colOff>371475</xdr:colOff>
          <xdr:row>28</xdr:row>
          <xdr:rowOff>66675</xdr:rowOff>
        </xdr:to>
        <xdr:sp macro="" textlink="">
          <xdr:nvSpPr>
            <xdr:cNvPr id="4146" name="ScrollBar17" hidden="1">
              <a:extLst>
                <a:ext uri="{63B3BB69-23CF-44E3-9099-C40C66FF867C}">
                  <a14:compatExt spid="_x0000_s4146"/>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21</xdr:row>
          <xdr:rowOff>9525</xdr:rowOff>
        </xdr:from>
        <xdr:to>
          <xdr:col>12</xdr:col>
          <xdr:colOff>228600</xdr:colOff>
          <xdr:row>28</xdr:row>
          <xdr:rowOff>66675</xdr:rowOff>
        </xdr:to>
        <xdr:sp macro="" textlink="">
          <xdr:nvSpPr>
            <xdr:cNvPr id="4147" name="ScrollBar18" hidden="1">
              <a:extLst>
                <a:ext uri="{63B3BB69-23CF-44E3-9099-C40C66FF867C}">
                  <a14:compatExt spid="_x0000_s4147"/>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21</xdr:row>
          <xdr:rowOff>9525</xdr:rowOff>
        </xdr:from>
        <xdr:to>
          <xdr:col>13</xdr:col>
          <xdr:colOff>352425</xdr:colOff>
          <xdr:row>28</xdr:row>
          <xdr:rowOff>66675</xdr:rowOff>
        </xdr:to>
        <xdr:sp macro="" textlink="">
          <xdr:nvSpPr>
            <xdr:cNvPr id="4148" name="ScrollBar19" hidden="1">
              <a:extLst>
                <a:ext uri="{63B3BB69-23CF-44E3-9099-C40C66FF867C}">
                  <a14:compatExt spid="_x0000_s4148"/>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21</xdr:row>
          <xdr:rowOff>9525</xdr:rowOff>
        </xdr:from>
        <xdr:to>
          <xdr:col>13</xdr:col>
          <xdr:colOff>228600</xdr:colOff>
          <xdr:row>28</xdr:row>
          <xdr:rowOff>66675</xdr:rowOff>
        </xdr:to>
        <xdr:sp macro="" textlink="">
          <xdr:nvSpPr>
            <xdr:cNvPr id="4149" name="ScrollBar20" hidden="1">
              <a:extLst>
                <a:ext uri="{63B3BB69-23CF-44E3-9099-C40C66FF867C}">
                  <a14:compatExt spid="_x0000_s4149"/>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21</xdr:row>
          <xdr:rowOff>9525</xdr:rowOff>
        </xdr:from>
        <xdr:to>
          <xdr:col>14</xdr:col>
          <xdr:colOff>352425</xdr:colOff>
          <xdr:row>28</xdr:row>
          <xdr:rowOff>66675</xdr:rowOff>
        </xdr:to>
        <xdr:sp macro="" textlink="">
          <xdr:nvSpPr>
            <xdr:cNvPr id="4150" name="ScrollBar21" hidden="1">
              <a:extLst>
                <a:ext uri="{63B3BB69-23CF-44E3-9099-C40C66FF867C}">
                  <a14:compatExt spid="_x0000_s415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xdr:row>
          <xdr:rowOff>9525</xdr:rowOff>
        </xdr:from>
        <xdr:to>
          <xdr:col>14</xdr:col>
          <xdr:colOff>219075</xdr:colOff>
          <xdr:row>28</xdr:row>
          <xdr:rowOff>66675</xdr:rowOff>
        </xdr:to>
        <xdr:sp macro="" textlink="">
          <xdr:nvSpPr>
            <xdr:cNvPr id="4151" name="ScrollBar22" hidden="1">
              <a:extLst>
                <a:ext uri="{63B3BB69-23CF-44E3-9099-C40C66FF867C}">
                  <a14:compatExt spid="_x0000_s4151"/>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21</xdr:row>
          <xdr:rowOff>9525</xdr:rowOff>
        </xdr:from>
        <xdr:to>
          <xdr:col>15</xdr:col>
          <xdr:colOff>342900</xdr:colOff>
          <xdr:row>28</xdr:row>
          <xdr:rowOff>66675</xdr:rowOff>
        </xdr:to>
        <xdr:sp macro="" textlink="">
          <xdr:nvSpPr>
            <xdr:cNvPr id="4152" name="ScrollBar23" hidden="1">
              <a:extLst>
                <a:ext uri="{63B3BB69-23CF-44E3-9099-C40C66FF867C}">
                  <a14:compatExt spid="_x0000_s4152"/>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21</xdr:row>
          <xdr:rowOff>9525</xdr:rowOff>
        </xdr:from>
        <xdr:to>
          <xdr:col>15</xdr:col>
          <xdr:colOff>209550</xdr:colOff>
          <xdr:row>28</xdr:row>
          <xdr:rowOff>66675</xdr:rowOff>
        </xdr:to>
        <xdr:sp macro="" textlink="">
          <xdr:nvSpPr>
            <xdr:cNvPr id="4153" name="ScrollBar24" hidden="1">
              <a:extLst>
                <a:ext uri="{63B3BB69-23CF-44E3-9099-C40C66FF867C}">
                  <a14:compatExt spid="_x0000_s4153"/>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21</xdr:row>
          <xdr:rowOff>9525</xdr:rowOff>
        </xdr:from>
        <xdr:to>
          <xdr:col>16</xdr:col>
          <xdr:colOff>352425</xdr:colOff>
          <xdr:row>28</xdr:row>
          <xdr:rowOff>66675</xdr:rowOff>
        </xdr:to>
        <xdr:sp macro="" textlink="">
          <xdr:nvSpPr>
            <xdr:cNvPr id="4154" name="ScrollBar25" hidden="1">
              <a:extLst>
                <a:ext uri="{63B3BB69-23CF-44E3-9099-C40C66FF867C}">
                  <a14:compatExt spid="_x0000_s4154"/>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21</xdr:row>
          <xdr:rowOff>9525</xdr:rowOff>
        </xdr:from>
        <xdr:to>
          <xdr:col>16</xdr:col>
          <xdr:colOff>219075</xdr:colOff>
          <xdr:row>28</xdr:row>
          <xdr:rowOff>66675</xdr:rowOff>
        </xdr:to>
        <xdr:sp macro="" textlink="">
          <xdr:nvSpPr>
            <xdr:cNvPr id="4155" name="ScrollBar26" hidden="1">
              <a:extLst>
                <a:ext uri="{63B3BB69-23CF-44E3-9099-C40C66FF867C}">
                  <a14:compatExt spid="_x0000_s4155"/>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21</xdr:row>
          <xdr:rowOff>9525</xdr:rowOff>
        </xdr:from>
        <xdr:to>
          <xdr:col>17</xdr:col>
          <xdr:colOff>352425</xdr:colOff>
          <xdr:row>28</xdr:row>
          <xdr:rowOff>66675</xdr:rowOff>
        </xdr:to>
        <xdr:sp macro="" textlink="">
          <xdr:nvSpPr>
            <xdr:cNvPr id="4156" name="ScrollBar27" hidden="1">
              <a:extLst>
                <a:ext uri="{63B3BB69-23CF-44E3-9099-C40C66FF867C}">
                  <a14:compatExt spid="_x0000_s4156"/>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21</xdr:row>
          <xdr:rowOff>9525</xdr:rowOff>
        </xdr:from>
        <xdr:to>
          <xdr:col>17</xdr:col>
          <xdr:colOff>228600</xdr:colOff>
          <xdr:row>28</xdr:row>
          <xdr:rowOff>66675</xdr:rowOff>
        </xdr:to>
        <xdr:sp macro="" textlink="">
          <xdr:nvSpPr>
            <xdr:cNvPr id="4157" name="ScrollBar28" hidden="1">
              <a:extLst>
                <a:ext uri="{63B3BB69-23CF-44E3-9099-C40C66FF867C}">
                  <a14:compatExt spid="_x0000_s4157"/>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19050</xdr:rowOff>
        </xdr:from>
        <xdr:to>
          <xdr:col>4</xdr:col>
          <xdr:colOff>466725</xdr:colOff>
          <xdr:row>30</xdr:row>
          <xdr:rowOff>66675</xdr:rowOff>
        </xdr:to>
        <xdr:sp macro="" textlink="">
          <xdr:nvSpPr>
            <xdr:cNvPr id="4158" name="SpinButton1" hidden="1">
              <a:extLst>
                <a:ext uri="{63B3BB69-23CF-44E3-9099-C40C66FF867C}">
                  <a14:compatExt spid="_x0000_s4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29</xdr:row>
          <xdr:rowOff>19050</xdr:rowOff>
        </xdr:from>
        <xdr:to>
          <xdr:col>5</xdr:col>
          <xdr:colOff>457200</xdr:colOff>
          <xdr:row>30</xdr:row>
          <xdr:rowOff>66675</xdr:rowOff>
        </xdr:to>
        <xdr:sp macro="" textlink="">
          <xdr:nvSpPr>
            <xdr:cNvPr id="4160" name="SpinButton2" hidden="1">
              <a:extLst>
                <a:ext uri="{63B3BB69-23CF-44E3-9099-C40C66FF867C}">
                  <a14:compatExt spid="_x0000_s4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19050</xdr:rowOff>
        </xdr:from>
        <xdr:to>
          <xdr:col>6</xdr:col>
          <xdr:colOff>447675</xdr:colOff>
          <xdr:row>30</xdr:row>
          <xdr:rowOff>66675</xdr:rowOff>
        </xdr:to>
        <xdr:sp macro="" textlink="">
          <xdr:nvSpPr>
            <xdr:cNvPr id="4162" name="SpinButton3" hidden="1">
              <a:extLst>
                <a:ext uri="{63B3BB69-23CF-44E3-9099-C40C66FF867C}">
                  <a14:compatExt spid="_x0000_s4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29</xdr:row>
          <xdr:rowOff>19050</xdr:rowOff>
        </xdr:from>
        <xdr:to>
          <xdr:col>7</xdr:col>
          <xdr:colOff>457200</xdr:colOff>
          <xdr:row>30</xdr:row>
          <xdr:rowOff>66675</xdr:rowOff>
        </xdr:to>
        <xdr:sp macro="" textlink="">
          <xdr:nvSpPr>
            <xdr:cNvPr id="4163" name="SpinButton4" hidden="1">
              <a:extLst>
                <a:ext uri="{63B3BB69-23CF-44E3-9099-C40C66FF867C}">
                  <a14:compatExt spid="_x0000_s4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29</xdr:row>
          <xdr:rowOff>19050</xdr:rowOff>
        </xdr:from>
        <xdr:to>
          <xdr:col>8</xdr:col>
          <xdr:colOff>457200</xdr:colOff>
          <xdr:row>30</xdr:row>
          <xdr:rowOff>66675</xdr:rowOff>
        </xdr:to>
        <xdr:sp macro="" textlink="">
          <xdr:nvSpPr>
            <xdr:cNvPr id="4164" name="SpinButton5" hidden="1">
              <a:extLst>
                <a:ext uri="{63B3BB69-23CF-44E3-9099-C40C66FF867C}">
                  <a14:compatExt spid="_x0000_s4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19050</xdr:rowOff>
        </xdr:from>
        <xdr:to>
          <xdr:col>9</xdr:col>
          <xdr:colOff>457200</xdr:colOff>
          <xdr:row>30</xdr:row>
          <xdr:rowOff>66675</xdr:rowOff>
        </xdr:to>
        <xdr:sp macro="" textlink="">
          <xdr:nvSpPr>
            <xdr:cNvPr id="4165" name="SpinButton6" hidden="1">
              <a:extLst>
                <a:ext uri="{63B3BB69-23CF-44E3-9099-C40C66FF867C}">
                  <a14:compatExt spid="_x0000_s4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29</xdr:row>
          <xdr:rowOff>19050</xdr:rowOff>
        </xdr:from>
        <xdr:to>
          <xdr:col>10</xdr:col>
          <xdr:colOff>457200</xdr:colOff>
          <xdr:row>30</xdr:row>
          <xdr:rowOff>66675</xdr:rowOff>
        </xdr:to>
        <xdr:sp macro="" textlink="">
          <xdr:nvSpPr>
            <xdr:cNvPr id="4166" name="SpinButton7" hidden="1">
              <a:extLst>
                <a:ext uri="{63B3BB69-23CF-44E3-9099-C40C66FF867C}">
                  <a14:compatExt spid="_x0000_s4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29</xdr:row>
          <xdr:rowOff>19050</xdr:rowOff>
        </xdr:from>
        <xdr:to>
          <xdr:col>11</xdr:col>
          <xdr:colOff>457200</xdr:colOff>
          <xdr:row>30</xdr:row>
          <xdr:rowOff>66675</xdr:rowOff>
        </xdr:to>
        <xdr:sp macro="" textlink="">
          <xdr:nvSpPr>
            <xdr:cNvPr id="4167" name="SpinButton8" hidden="1">
              <a:extLst>
                <a:ext uri="{63B3BB69-23CF-44E3-9099-C40C66FF867C}">
                  <a14:compatExt spid="_x0000_s4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29</xdr:row>
          <xdr:rowOff>19050</xdr:rowOff>
        </xdr:from>
        <xdr:to>
          <xdr:col>12</xdr:col>
          <xdr:colOff>457200</xdr:colOff>
          <xdr:row>30</xdr:row>
          <xdr:rowOff>66675</xdr:rowOff>
        </xdr:to>
        <xdr:sp macro="" textlink="">
          <xdr:nvSpPr>
            <xdr:cNvPr id="4168" name="SpinButton9" hidden="1">
              <a:extLst>
                <a:ext uri="{63B3BB69-23CF-44E3-9099-C40C66FF867C}">
                  <a14:compatExt spid="_x0000_s4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19050</xdr:rowOff>
        </xdr:from>
        <xdr:to>
          <xdr:col>13</xdr:col>
          <xdr:colOff>447675</xdr:colOff>
          <xdr:row>30</xdr:row>
          <xdr:rowOff>66675</xdr:rowOff>
        </xdr:to>
        <xdr:sp macro="" textlink="">
          <xdr:nvSpPr>
            <xdr:cNvPr id="4169" name="SpinButton10" hidden="1">
              <a:extLst>
                <a:ext uri="{63B3BB69-23CF-44E3-9099-C40C66FF867C}">
                  <a14:compatExt spid="_x0000_s4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29</xdr:row>
          <xdr:rowOff>19050</xdr:rowOff>
        </xdr:from>
        <xdr:to>
          <xdr:col>14</xdr:col>
          <xdr:colOff>447675</xdr:colOff>
          <xdr:row>30</xdr:row>
          <xdr:rowOff>66675</xdr:rowOff>
        </xdr:to>
        <xdr:sp macro="" textlink="">
          <xdr:nvSpPr>
            <xdr:cNvPr id="4170" name="SpinButton11" hidden="1">
              <a:extLst>
                <a:ext uri="{63B3BB69-23CF-44E3-9099-C40C66FF867C}">
                  <a14:compatExt spid="_x0000_s4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29</xdr:row>
          <xdr:rowOff>19050</xdr:rowOff>
        </xdr:from>
        <xdr:to>
          <xdr:col>15</xdr:col>
          <xdr:colOff>428625</xdr:colOff>
          <xdr:row>30</xdr:row>
          <xdr:rowOff>66675</xdr:rowOff>
        </xdr:to>
        <xdr:sp macro="" textlink="">
          <xdr:nvSpPr>
            <xdr:cNvPr id="4171" name="SpinButton12" hidden="1">
              <a:extLst>
                <a:ext uri="{63B3BB69-23CF-44E3-9099-C40C66FF867C}">
                  <a14:compatExt spid="_x0000_s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29</xdr:row>
          <xdr:rowOff>19050</xdr:rowOff>
        </xdr:from>
        <xdr:to>
          <xdr:col>16</xdr:col>
          <xdr:colOff>447675</xdr:colOff>
          <xdr:row>30</xdr:row>
          <xdr:rowOff>66675</xdr:rowOff>
        </xdr:to>
        <xdr:sp macro="" textlink="">
          <xdr:nvSpPr>
            <xdr:cNvPr id="4172" name="SpinButton13" hidden="1">
              <a:extLst>
                <a:ext uri="{63B3BB69-23CF-44E3-9099-C40C66FF867C}">
                  <a14:compatExt spid="_x0000_s4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29</xdr:row>
          <xdr:rowOff>19050</xdr:rowOff>
        </xdr:from>
        <xdr:to>
          <xdr:col>17</xdr:col>
          <xdr:colOff>447675</xdr:colOff>
          <xdr:row>30</xdr:row>
          <xdr:rowOff>66675</xdr:rowOff>
        </xdr:to>
        <xdr:sp macro="" textlink="">
          <xdr:nvSpPr>
            <xdr:cNvPr id="4173" name="SpinButton14" hidden="1">
              <a:extLst>
                <a:ext uri="{63B3BB69-23CF-44E3-9099-C40C66FF867C}">
                  <a14:compatExt spid="_x0000_s4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129540</xdr:colOff>
      <xdr:row>2</xdr:row>
      <xdr:rowOff>68580</xdr:rowOff>
    </xdr:from>
    <xdr:to>
      <xdr:col>16</xdr:col>
      <xdr:colOff>525780</xdr:colOff>
      <xdr:row>34</xdr:row>
      <xdr:rowOff>99060</xdr:rowOff>
    </xdr:to>
    <xdr:graphicFrame macro="">
      <xdr:nvGraphicFramePr>
        <xdr:cNvPr id="133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226695</xdr:colOff>
      <xdr:row>29</xdr:row>
      <xdr:rowOff>85725</xdr:rowOff>
    </xdr:from>
    <xdr:to>
      <xdr:col>6</xdr:col>
      <xdr:colOff>339091</xdr:colOff>
      <xdr:row>30</xdr:row>
      <xdr:rowOff>66675</xdr:rowOff>
    </xdr:to>
    <xdr:sp macro="" textlink="">
      <xdr:nvSpPr>
        <xdr:cNvPr id="13315" name="Rectangle 3"/>
        <xdr:cNvSpPr>
          <a:spLocks noChangeArrowheads="1"/>
        </xdr:cNvSpPr>
      </xdr:nvSpPr>
      <xdr:spPr bwMode="auto">
        <a:xfrm>
          <a:off x="1438275" y="4791075"/>
          <a:ext cx="2543175" cy="142875"/>
        </a:xfrm>
        <a:prstGeom prst="rect">
          <a:avLst/>
        </a:prstGeom>
        <a:solidFill>
          <a:srgbClr val="C0C0C0"/>
        </a:solidFill>
        <a:ln w="9525">
          <a:noFill/>
          <a:miter lim="800000"/>
          <a:headEnd/>
          <a:tailEnd/>
        </a:ln>
      </xdr:spPr>
      <xdr:txBody>
        <a:bodyPr vertOverflow="clip" wrap="square" lIns="27432" tIns="18288" rIns="0" bIns="0" anchor="t" upright="1"/>
        <a:lstStyle/>
        <a:p>
          <a:pPr algn="l" rtl="0">
            <a:defRPr sz="1000"/>
          </a:pPr>
          <a:r>
            <a:rPr lang="en-GB" sz="700" b="1" i="0" u="none" strike="noStrike" baseline="0">
              <a:solidFill>
                <a:srgbClr val="808080"/>
              </a:solidFill>
              <a:latin typeface="Arial"/>
              <a:cs typeface="Arial"/>
            </a:rPr>
            <a:t>FTSE FATBOY -</a:t>
          </a:r>
          <a:r>
            <a:rPr lang="en-GB" sz="700" b="0" i="0" u="none" strike="noStrike" baseline="0">
              <a:solidFill>
                <a:srgbClr val="808080"/>
              </a:solidFill>
              <a:latin typeface="Arial"/>
              <a:cs typeface="Arial"/>
            </a:rPr>
            <a:t> Member of the BTecNet (UK) Group</a:t>
          </a:r>
        </a:p>
      </xdr:txBody>
    </xdr:sp>
    <xdr:clientData/>
  </xdr:twoCellAnchor>
  <xdr:twoCellAnchor>
    <xdr:from>
      <xdr:col>2</xdr:col>
      <xdr:colOff>76200</xdr:colOff>
      <xdr:row>3</xdr:row>
      <xdr:rowOff>102870</xdr:rowOff>
    </xdr:from>
    <xdr:to>
      <xdr:col>16</xdr:col>
      <xdr:colOff>312423</xdr:colOff>
      <xdr:row>30</xdr:row>
      <xdr:rowOff>121920</xdr:rowOff>
    </xdr:to>
    <xdr:sp macro="" textlink="">
      <xdr:nvSpPr>
        <xdr:cNvPr id="13319" name="Rectangle 7">
          <a:hlinkClick xmlns:r="http://schemas.openxmlformats.org/officeDocument/2006/relationships" r:id="rId2"/>
        </xdr:cNvPr>
        <xdr:cNvSpPr>
          <a:spLocks noChangeArrowheads="1"/>
        </xdr:cNvSpPr>
      </xdr:nvSpPr>
      <xdr:spPr bwMode="auto">
        <a:xfrm>
          <a:off x="1295400" y="590550"/>
          <a:ext cx="8763000" cy="4391025"/>
        </a:xfrm>
        <a:prstGeom prst="rect">
          <a:avLst/>
        </a:prstGeom>
        <a:solidFill>
          <a:srgbClr val="F8F8F8">
            <a:alpha val="0"/>
          </a:srgbClr>
        </a:solidFill>
        <a:ln w="9525">
          <a:solidFill>
            <a:srgbClr val="C0C0C0"/>
          </a:solidFill>
          <a:miter lim="800000"/>
          <a:headEnd/>
          <a:tailEnd/>
        </a:ln>
      </xdr:spPr>
      <xdr:txBody>
        <a:bodyPr vertOverflow="clip" wrap="square" lIns="27432" tIns="22860" rIns="27432" bIns="0" anchor="t" upright="1"/>
        <a:lstStyle/>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xdr:txBody>
    </xdr:sp>
    <xdr:clientData/>
  </xdr:twoCellAnchor>
  <xdr:twoCellAnchor>
    <xdr:from>
      <xdr:col>13</xdr:col>
      <xdr:colOff>74295</xdr:colOff>
      <xdr:row>3</xdr:row>
      <xdr:rowOff>160020</xdr:rowOff>
    </xdr:from>
    <xdr:to>
      <xdr:col>16</xdr:col>
      <xdr:colOff>131445</xdr:colOff>
      <xdr:row>6</xdr:row>
      <xdr:rowOff>64770</xdr:rowOff>
    </xdr:to>
    <xdr:sp macro="" textlink="">
      <xdr:nvSpPr>
        <xdr:cNvPr id="13320" name="Text Box 8"/>
        <xdr:cNvSpPr txBox="1">
          <a:spLocks noChangeArrowheads="1"/>
        </xdr:cNvSpPr>
      </xdr:nvSpPr>
      <xdr:spPr bwMode="auto">
        <a:xfrm>
          <a:off x="7991475" y="647700"/>
          <a:ext cx="1885950" cy="390525"/>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000080"/>
              </a:solidFill>
              <a:latin typeface="Arial"/>
              <a:cs typeface="Arial"/>
            </a:rPr>
            <a:t>Blue chart:- </a:t>
          </a:r>
          <a:r>
            <a:rPr lang="en-GB" sz="800" b="1" i="0" u="none" strike="noStrike" baseline="0">
              <a:solidFill>
                <a:srgbClr val="000080"/>
              </a:solidFill>
              <a:latin typeface="Arial"/>
              <a:cs typeface="Arial"/>
            </a:rPr>
            <a:t> </a:t>
          </a:r>
          <a:r>
            <a:rPr lang="en-GB" sz="1000" b="1" i="0" u="none" strike="noStrike" baseline="0">
              <a:solidFill>
                <a:srgbClr val="000080"/>
              </a:solidFill>
              <a:latin typeface="Arial"/>
              <a:cs typeface="Arial"/>
            </a:rPr>
            <a:t>Actual</a:t>
          </a:r>
        </a:p>
        <a:p>
          <a:pPr algn="l" rtl="0">
            <a:defRPr sz="1000"/>
          </a:pPr>
          <a:r>
            <a:rPr lang="en-GB" sz="1000" b="0" i="0" u="none" strike="noStrike" baseline="0">
              <a:solidFill>
                <a:srgbClr val="FF0000"/>
              </a:solidFill>
              <a:latin typeface="Arial"/>
              <a:cs typeface="Arial"/>
            </a:rPr>
            <a:t>Red Chart:-   Prediction</a:t>
          </a:r>
        </a:p>
      </xdr:txBody>
    </xdr:sp>
    <xdr:clientData/>
  </xdr:twoCellAnchor>
  <xdr:twoCellAnchor>
    <xdr:from>
      <xdr:col>2</xdr:col>
      <xdr:colOff>245745</xdr:colOff>
      <xdr:row>3</xdr:row>
      <xdr:rowOff>131445</xdr:rowOff>
    </xdr:from>
    <xdr:to>
      <xdr:col>12</xdr:col>
      <xdr:colOff>47623</xdr:colOff>
      <xdr:row>6</xdr:row>
      <xdr:rowOff>74</xdr:rowOff>
    </xdr:to>
    <xdr:sp macro="" textlink="">
      <xdr:nvSpPr>
        <xdr:cNvPr id="13321" name="Text Box 9"/>
        <xdr:cNvSpPr txBox="1">
          <a:spLocks noChangeArrowheads="1"/>
        </xdr:cNvSpPr>
      </xdr:nvSpPr>
      <xdr:spPr bwMode="auto">
        <a:xfrm>
          <a:off x="1457325" y="619125"/>
          <a:ext cx="5905500" cy="361950"/>
        </a:xfrm>
        <a:prstGeom prst="rect">
          <a:avLst/>
        </a:prstGeom>
        <a:noFill/>
        <a:ln w="9525">
          <a:noFill/>
          <a:miter lim="800000"/>
          <a:headEnd/>
          <a:tailEnd/>
        </a:ln>
      </xdr:spPr>
      <xdr:txBody>
        <a:bodyPr vertOverflow="clip" wrap="square" lIns="45720" tIns="36576" rIns="0" bIns="0" anchor="t" upright="1"/>
        <a:lstStyle/>
        <a:p>
          <a:pPr algn="l" rtl="0">
            <a:defRPr sz="1000"/>
          </a:pPr>
          <a:r>
            <a:rPr lang="en-GB" sz="1800" b="1" i="0" u="none" strike="noStrike" baseline="0">
              <a:solidFill>
                <a:srgbClr val="000080"/>
              </a:solidFill>
              <a:latin typeface="Arial"/>
              <a:cs typeface="Arial"/>
            </a:rPr>
            <a:t>FATBOY:  10 Year Focus</a:t>
          </a:r>
        </a:p>
      </xdr:txBody>
    </xdr:sp>
    <xdr:clientData/>
  </xdr:twoCellAnchor>
  <xdr:twoCellAnchor>
    <xdr:from>
      <xdr:col>1</xdr:col>
      <xdr:colOff>9524</xdr:colOff>
      <xdr:row>3</xdr:row>
      <xdr:rowOff>76199</xdr:rowOff>
    </xdr:from>
    <xdr:to>
      <xdr:col>2</xdr:col>
      <xdr:colOff>170621</xdr:colOff>
      <xdr:row>6</xdr:row>
      <xdr:rowOff>76199</xdr:rowOff>
    </xdr:to>
    <xdr:sp macro="" textlink="">
      <xdr:nvSpPr>
        <xdr:cNvPr id="10" name="AutoShape 88">
          <a:hlinkClick xmlns:r="http://schemas.openxmlformats.org/officeDocument/2006/relationships" r:id="rId3"/>
        </xdr:cNvPr>
        <xdr:cNvSpPr>
          <a:spLocks noChangeArrowheads="1"/>
        </xdr:cNvSpPr>
      </xdr:nvSpPr>
      <xdr:spPr bwMode="auto">
        <a:xfrm rot="10800000">
          <a:off x="619124" y="571499"/>
          <a:ext cx="770697" cy="48577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CFFFF"/>
        </a:solidFill>
        <a:ln w="19050">
          <a:solidFill>
            <a:schemeClr val="tx1">
              <a:lumMod val="95000"/>
              <a:lumOff val="5000"/>
            </a:schemeClr>
          </a:solidFill>
          <a:miter lim="800000"/>
          <a:headEnd/>
          <a:tailEnd/>
        </a:ln>
      </xdr:spPr>
      <xdr:txBody>
        <a:bodyPr vertOverflow="clip" wrap="square" lIns="27432" tIns="22860" rIns="0" bIns="0" anchor="t" upright="1"/>
        <a:lstStyle/>
        <a:p>
          <a:pPr algn="l" rtl="0">
            <a:defRPr sz="1000"/>
          </a:pPr>
          <a:endParaRPr lang="en-GB" sz="100" b="0" i="0" u="none" strike="noStrike" baseline="0">
            <a:solidFill>
              <a:srgbClr val="000080"/>
            </a:solidFill>
            <a:latin typeface="Arial"/>
            <a:cs typeface="Arial"/>
          </a:endParaRPr>
        </a:p>
        <a:p>
          <a:pPr algn="l" rtl="0">
            <a:defRPr sz="1000"/>
          </a:pPr>
          <a:r>
            <a:rPr lang="en-GB" sz="100" b="0" i="0" u="none" strike="noStrike" baseline="0">
              <a:solidFill>
                <a:srgbClr val="000080"/>
              </a:solidFill>
              <a:latin typeface="Arial"/>
              <a:cs typeface="Arial"/>
            </a:rPr>
            <a:t>               </a:t>
          </a:r>
          <a:r>
            <a:rPr lang="en-GB" sz="1050" b="1" i="0" u="none" strike="noStrike" baseline="0">
              <a:solidFill>
                <a:srgbClr val="000080"/>
              </a:solidFill>
              <a:latin typeface="Arial"/>
              <a:cs typeface="Arial"/>
            </a:rPr>
            <a:t>Menu</a:t>
          </a:r>
        </a:p>
      </xdr:txBody>
    </xdr:sp>
    <xdr:clientData/>
  </xdr:twoCellAnchor>
  <xdr:twoCellAnchor>
    <xdr:from>
      <xdr:col>14</xdr:col>
      <xdr:colOff>352424</xdr:colOff>
      <xdr:row>29</xdr:row>
      <xdr:rowOff>28575</xdr:rowOff>
    </xdr:from>
    <xdr:to>
      <xdr:col>16</xdr:col>
      <xdr:colOff>361949</xdr:colOff>
      <xdr:row>30</xdr:row>
      <xdr:rowOff>114300</xdr:rowOff>
    </xdr:to>
    <xdr:sp macro="" textlink="">
      <xdr:nvSpPr>
        <xdr:cNvPr id="4" name="TextBox 3">
          <a:hlinkClick xmlns:r="http://schemas.openxmlformats.org/officeDocument/2006/relationships" r:id="rId4"/>
        </xdr:cNvPr>
        <xdr:cNvSpPr txBox="1"/>
      </xdr:nvSpPr>
      <xdr:spPr>
        <a:xfrm>
          <a:off x="8886824" y="4733925"/>
          <a:ext cx="12287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lang="en-GB" sz="800"/>
            <a:t>Limit of current  data set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102870</xdr:colOff>
      <xdr:row>2</xdr:row>
      <xdr:rowOff>95250</xdr:rowOff>
    </xdr:from>
    <xdr:to>
      <xdr:col>2</xdr:col>
      <xdr:colOff>38169</xdr:colOff>
      <xdr:row>4</xdr:row>
      <xdr:rowOff>19050</xdr:rowOff>
    </xdr:to>
    <xdr:sp macro="" textlink="">
      <xdr:nvSpPr>
        <xdr:cNvPr id="11266" name="AutoShape 2">
          <a:hlinkClick xmlns:r="http://schemas.openxmlformats.org/officeDocument/2006/relationships" r:id="rId1"/>
        </xdr:cNvPr>
        <xdr:cNvSpPr>
          <a:spLocks noChangeArrowheads="1"/>
        </xdr:cNvSpPr>
      </xdr:nvSpPr>
      <xdr:spPr bwMode="auto">
        <a:xfrm rot="10800000">
          <a:off x="704850" y="428625"/>
          <a:ext cx="552450" cy="3810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CFFCC"/>
        </a:solidFill>
        <a:ln w="9525">
          <a:solidFill>
            <a:srgbClr val="80808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80"/>
              </a:solidFill>
              <a:latin typeface="Arial"/>
              <a:cs typeface="Arial"/>
            </a:rPr>
            <a:t>Menu</a:t>
          </a:r>
        </a:p>
      </xdr:txBody>
    </xdr:sp>
    <xdr:clientData/>
  </xdr:twoCellAnchor>
  <xdr:twoCellAnchor>
    <xdr:from>
      <xdr:col>11</xdr:col>
      <xdr:colOff>594360</xdr:colOff>
      <xdr:row>27</xdr:row>
      <xdr:rowOff>0</xdr:rowOff>
    </xdr:from>
    <xdr:to>
      <xdr:col>14</xdr:col>
      <xdr:colOff>304800</xdr:colOff>
      <xdr:row>28</xdr:row>
      <xdr:rowOff>121920</xdr:rowOff>
    </xdr:to>
    <xdr:sp macro="" textlink="">
      <xdr:nvSpPr>
        <xdr:cNvPr id="11270" name="Rectangle 3">
          <a:hlinkClick xmlns:r="http://schemas.openxmlformats.org/officeDocument/2006/relationships" r:id="rId2"/>
        </xdr:cNvPr>
        <xdr:cNvSpPr>
          <a:spLocks noChangeArrowheads="1"/>
        </xdr:cNvSpPr>
      </xdr:nvSpPr>
      <xdr:spPr bwMode="auto">
        <a:xfrm>
          <a:off x="7467600" y="4320540"/>
          <a:ext cx="1584960" cy="289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30480</xdr:colOff>
      <xdr:row>23</xdr:row>
      <xdr:rowOff>129540</xdr:rowOff>
    </xdr:from>
    <xdr:to>
      <xdr:col>15</xdr:col>
      <xdr:colOff>76200</xdr:colOff>
      <xdr:row>25</xdr:row>
      <xdr:rowOff>76200</xdr:rowOff>
    </xdr:to>
    <xdr:sp macro="" textlink="">
      <xdr:nvSpPr>
        <xdr:cNvPr id="11271" name="Rectangle 4">
          <a:hlinkClick xmlns:r="http://schemas.openxmlformats.org/officeDocument/2006/relationships" r:id="rId3"/>
        </xdr:cNvPr>
        <xdr:cNvSpPr>
          <a:spLocks noChangeArrowheads="1"/>
        </xdr:cNvSpPr>
      </xdr:nvSpPr>
      <xdr:spPr bwMode="auto">
        <a:xfrm>
          <a:off x="7528560" y="3779520"/>
          <a:ext cx="19202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390525</xdr:colOff>
      <xdr:row>3</xdr:row>
      <xdr:rowOff>146685</xdr:rowOff>
    </xdr:from>
    <xdr:to>
      <xdr:col>15</xdr:col>
      <xdr:colOff>342900</xdr:colOff>
      <xdr:row>40</xdr:row>
      <xdr:rowOff>85725</xdr:rowOff>
    </xdr:to>
    <xdr:pic>
      <xdr:nvPicPr>
        <xdr:cNvPr id="12291" name="Picture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51" r="5708" b="15015"/>
        <a:stretch/>
      </xdr:blipFill>
      <xdr:spPr bwMode="auto">
        <a:xfrm>
          <a:off x="1000125" y="641985"/>
          <a:ext cx="8486775" cy="593026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255270</xdr:colOff>
      <xdr:row>1</xdr:row>
      <xdr:rowOff>160020</xdr:rowOff>
    </xdr:from>
    <xdr:to>
      <xdr:col>2</xdr:col>
      <xdr:colOff>584843</xdr:colOff>
      <xdr:row>4</xdr:row>
      <xdr:rowOff>74295</xdr:rowOff>
    </xdr:to>
    <xdr:sp macro="" textlink="">
      <xdr:nvSpPr>
        <xdr:cNvPr id="12290" name="AutoShape 2">
          <a:hlinkClick xmlns:r="http://schemas.openxmlformats.org/officeDocument/2006/relationships" r:id="rId2"/>
        </xdr:cNvPr>
        <xdr:cNvSpPr>
          <a:spLocks noChangeArrowheads="1"/>
        </xdr:cNvSpPr>
      </xdr:nvSpPr>
      <xdr:spPr bwMode="auto">
        <a:xfrm rot="10800000">
          <a:off x="857250" y="323850"/>
          <a:ext cx="923925" cy="4000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CFFFF"/>
        </a:solidFill>
        <a:ln w="9525">
          <a:solidFill>
            <a:srgbClr val="808080"/>
          </a:solidFill>
          <a:miter lim="800000"/>
          <a:headEnd/>
          <a:tailEnd/>
        </a:ln>
      </xdr:spPr>
      <xdr:txBody>
        <a:bodyPr vertOverflow="clip" wrap="square" lIns="27432" tIns="27432" rIns="0" bIns="0" anchor="t" upright="1"/>
        <a:lstStyle/>
        <a:p>
          <a:pPr algn="l" rtl="0">
            <a:defRPr sz="1000"/>
          </a:pPr>
          <a:r>
            <a:rPr lang="en-GB" sz="1100" b="1" i="0" u="none" strike="noStrike" baseline="0">
              <a:solidFill>
                <a:srgbClr val="000080"/>
              </a:solidFill>
              <a:latin typeface="Arial"/>
              <a:cs typeface="Arial"/>
            </a:rPr>
            <a:t>    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129540</xdr:colOff>
      <xdr:row>2</xdr:row>
      <xdr:rowOff>68580</xdr:rowOff>
    </xdr:from>
    <xdr:to>
      <xdr:col>16</xdr:col>
      <xdr:colOff>525780</xdr:colOff>
      <xdr:row>34</xdr:row>
      <xdr:rowOff>99060</xdr:rowOff>
    </xdr:to>
    <xdr:graphicFrame macro="">
      <xdr:nvGraphicFramePr>
        <xdr:cNvPr id="92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169545</xdr:colOff>
      <xdr:row>3</xdr:row>
      <xdr:rowOff>140970</xdr:rowOff>
    </xdr:from>
    <xdr:to>
      <xdr:col>16</xdr:col>
      <xdr:colOff>219076</xdr:colOff>
      <xdr:row>6</xdr:row>
      <xdr:rowOff>38205</xdr:rowOff>
    </xdr:to>
    <xdr:sp macro="" textlink="">
      <xdr:nvSpPr>
        <xdr:cNvPr id="9220" name="Text Box 4"/>
        <xdr:cNvSpPr txBox="1">
          <a:spLocks noChangeArrowheads="1"/>
        </xdr:cNvSpPr>
      </xdr:nvSpPr>
      <xdr:spPr bwMode="auto">
        <a:xfrm>
          <a:off x="8086725" y="628650"/>
          <a:ext cx="1885950" cy="390525"/>
        </a:xfrm>
        <a:prstGeom prst="rect">
          <a:avLst/>
        </a:prstGeom>
        <a:noFill/>
        <a:ln w="9525">
          <a:noFill/>
          <a:miter lim="800000"/>
          <a:headEnd/>
          <a:tailEnd/>
        </a:ln>
      </xdr:spPr>
      <xdr:txBody>
        <a:bodyPr vertOverflow="clip" wrap="square" lIns="27432" tIns="22860" rIns="0" bIns="0" anchor="t" upright="1"/>
        <a:lstStyle/>
        <a:p>
          <a:pPr algn="l" rtl="0">
            <a:defRPr sz="1000"/>
          </a:pPr>
          <a:r>
            <a:rPr lang="en-GB" sz="1000" b="1" i="0" u="none" strike="noStrike" baseline="0">
              <a:solidFill>
                <a:srgbClr val="000080"/>
              </a:solidFill>
              <a:latin typeface="Arial"/>
              <a:cs typeface="Arial"/>
            </a:rPr>
            <a:t>Blue chart:- </a:t>
          </a:r>
          <a:r>
            <a:rPr lang="en-GB" sz="800" b="1" i="0" u="none" strike="noStrike" baseline="0">
              <a:solidFill>
                <a:srgbClr val="000080"/>
              </a:solidFill>
              <a:latin typeface="Arial"/>
              <a:cs typeface="Arial"/>
            </a:rPr>
            <a:t> </a:t>
          </a:r>
          <a:r>
            <a:rPr lang="en-GB" sz="1000" b="1" i="0" u="none" strike="noStrike" baseline="0">
              <a:solidFill>
                <a:srgbClr val="000080"/>
              </a:solidFill>
              <a:latin typeface="Arial"/>
              <a:cs typeface="Arial"/>
            </a:rPr>
            <a:t>FTSE</a:t>
          </a:r>
        </a:p>
        <a:p>
          <a:pPr algn="l" rtl="0">
            <a:defRPr sz="1000"/>
          </a:pPr>
          <a:r>
            <a:rPr lang="en-GB" sz="1000" b="0" i="0" u="none" strike="noStrike" baseline="0">
              <a:solidFill>
                <a:srgbClr val="FF0000"/>
              </a:solidFill>
              <a:latin typeface="Arial"/>
              <a:cs typeface="Arial"/>
            </a:rPr>
            <a:t>Red Chart:-   Prediction</a:t>
          </a:r>
        </a:p>
      </xdr:txBody>
    </xdr:sp>
    <xdr:clientData/>
  </xdr:twoCellAnchor>
  <xdr:twoCellAnchor>
    <xdr:from>
      <xdr:col>2</xdr:col>
      <xdr:colOff>226695</xdr:colOff>
      <xdr:row>29</xdr:row>
      <xdr:rowOff>85725</xdr:rowOff>
    </xdr:from>
    <xdr:to>
      <xdr:col>6</xdr:col>
      <xdr:colOff>339091</xdr:colOff>
      <xdr:row>30</xdr:row>
      <xdr:rowOff>66675</xdr:rowOff>
    </xdr:to>
    <xdr:sp macro="" textlink="">
      <xdr:nvSpPr>
        <xdr:cNvPr id="9224" name="Rectangle 8"/>
        <xdr:cNvSpPr>
          <a:spLocks noChangeArrowheads="1"/>
        </xdr:cNvSpPr>
      </xdr:nvSpPr>
      <xdr:spPr bwMode="auto">
        <a:xfrm>
          <a:off x="1438275" y="4791075"/>
          <a:ext cx="2543175" cy="142875"/>
        </a:xfrm>
        <a:prstGeom prst="rect">
          <a:avLst/>
        </a:prstGeom>
        <a:solidFill>
          <a:srgbClr val="C0C0C0"/>
        </a:solidFill>
        <a:ln w="9525">
          <a:noFill/>
          <a:miter lim="800000"/>
          <a:headEnd/>
          <a:tailEnd/>
        </a:ln>
      </xdr:spPr>
      <xdr:txBody>
        <a:bodyPr vertOverflow="clip" wrap="square" lIns="27432" tIns="18288" rIns="0" bIns="0" anchor="t" upright="1"/>
        <a:lstStyle/>
        <a:p>
          <a:pPr algn="l" rtl="0">
            <a:defRPr sz="1000"/>
          </a:pPr>
          <a:r>
            <a:rPr lang="en-GB" sz="700" b="1" i="0" u="none" strike="noStrike" baseline="0">
              <a:solidFill>
                <a:srgbClr val="808080"/>
              </a:solidFill>
              <a:latin typeface="Arial"/>
              <a:cs typeface="Arial"/>
            </a:rPr>
            <a:t>FTSE FATBOY -</a:t>
          </a:r>
          <a:r>
            <a:rPr lang="en-GB" sz="700" b="0" i="0" u="none" strike="noStrike" baseline="0">
              <a:solidFill>
                <a:srgbClr val="808080"/>
              </a:solidFill>
              <a:latin typeface="Arial"/>
              <a:cs typeface="Arial"/>
            </a:rPr>
            <a:t> Member of the BTecNet (UK) Group</a:t>
          </a:r>
        </a:p>
      </xdr:txBody>
    </xdr:sp>
    <xdr:clientData/>
  </xdr:twoCellAnchor>
  <xdr:twoCellAnchor>
    <xdr:from>
      <xdr:col>1</xdr:col>
      <xdr:colOff>169545</xdr:colOff>
      <xdr:row>2</xdr:row>
      <xdr:rowOff>76200</xdr:rowOff>
    </xdr:from>
    <xdr:to>
      <xdr:col>2</xdr:col>
      <xdr:colOff>102870</xdr:colOff>
      <xdr:row>4</xdr:row>
      <xdr:rowOff>93249</xdr:rowOff>
    </xdr:to>
    <xdr:sp macro="" textlink="">
      <xdr:nvSpPr>
        <xdr:cNvPr id="9225" name="AutoShape 9">
          <a:hlinkClick xmlns:r="http://schemas.openxmlformats.org/officeDocument/2006/relationships" r:id="rId2"/>
        </xdr:cNvPr>
        <xdr:cNvSpPr>
          <a:spLocks noChangeArrowheads="1"/>
        </xdr:cNvSpPr>
      </xdr:nvSpPr>
      <xdr:spPr bwMode="auto">
        <a:xfrm rot="10800000">
          <a:off x="771525" y="409575"/>
          <a:ext cx="542925" cy="33337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0C0C0"/>
        </a:solidFill>
        <a:ln w="9525">
          <a:solidFill>
            <a:srgbClr val="808080"/>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80"/>
              </a:solidFill>
              <a:latin typeface="Arial"/>
              <a:cs typeface="Arial"/>
            </a:rPr>
            <a:t>Menu</a:t>
          </a:r>
        </a:p>
      </xdr:txBody>
    </xdr:sp>
    <xdr:clientData/>
  </xdr:twoCellAnchor>
  <xdr:twoCellAnchor>
    <xdr:from>
      <xdr:col>2</xdr:col>
      <xdr:colOff>167640</xdr:colOff>
      <xdr:row>3</xdr:row>
      <xdr:rowOff>60960</xdr:rowOff>
    </xdr:from>
    <xdr:to>
      <xdr:col>16</xdr:col>
      <xdr:colOff>320040</xdr:colOff>
      <xdr:row>31</xdr:row>
      <xdr:rowOff>7620</xdr:rowOff>
    </xdr:to>
    <xdr:sp macro="" textlink="">
      <xdr:nvSpPr>
        <xdr:cNvPr id="9235" name="Rectangle 5">
          <a:hlinkClick xmlns:r="http://schemas.openxmlformats.org/officeDocument/2006/relationships" r:id="rId3"/>
        </xdr:cNvPr>
        <xdr:cNvSpPr>
          <a:spLocks noChangeArrowheads="1"/>
        </xdr:cNvSpPr>
      </xdr:nvSpPr>
      <xdr:spPr bwMode="auto">
        <a:xfrm>
          <a:off x="1417320" y="571500"/>
          <a:ext cx="8900160" cy="4640580"/>
        </a:xfrm>
        <a:prstGeom prst="rect">
          <a:avLst/>
        </a:prstGeom>
        <a:noFill/>
        <a:ln w="9525">
          <a:solidFill>
            <a:srgbClr val="969696"/>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348615</xdr:colOff>
      <xdr:row>3</xdr:row>
      <xdr:rowOff>104775</xdr:rowOff>
    </xdr:from>
    <xdr:to>
      <xdr:col>6</xdr:col>
      <xdr:colOff>360050</xdr:colOff>
      <xdr:row>5</xdr:row>
      <xdr:rowOff>142875</xdr:rowOff>
    </xdr:to>
    <xdr:sp macro="" textlink="">
      <xdr:nvSpPr>
        <xdr:cNvPr id="9227" name="Text Box 11"/>
        <xdr:cNvSpPr txBox="1">
          <a:spLocks noChangeArrowheads="1"/>
        </xdr:cNvSpPr>
      </xdr:nvSpPr>
      <xdr:spPr bwMode="auto">
        <a:xfrm>
          <a:off x="1552575" y="600075"/>
          <a:ext cx="2457450" cy="361950"/>
        </a:xfrm>
        <a:prstGeom prst="rect">
          <a:avLst/>
        </a:prstGeom>
        <a:noFill/>
        <a:ln w="9525">
          <a:noFill/>
          <a:miter lim="800000"/>
          <a:headEnd/>
          <a:tailEnd/>
        </a:ln>
      </xdr:spPr>
      <xdr:txBody>
        <a:bodyPr vertOverflow="clip" wrap="square" lIns="54864" tIns="41148" rIns="0" bIns="0" anchor="t" upright="1"/>
        <a:lstStyle/>
        <a:p>
          <a:pPr algn="l" rtl="0">
            <a:defRPr sz="1000"/>
          </a:pPr>
          <a:r>
            <a:rPr lang="en-GB" sz="2400" b="1" i="0" u="none" strike="noStrike" baseline="0">
              <a:solidFill>
                <a:srgbClr val="000080"/>
              </a:solidFill>
              <a:latin typeface="Arial"/>
              <a:cs typeface="Arial"/>
            </a:rPr>
            <a:t>FTSE - FATBOY</a:t>
          </a:r>
        </a:p>
      </xdr:txBody>
    </xdr:sp>
    <xdr:clientData/>
  </xdr:twoCellAnchor>
  <xdr:twoCellAnchor>
    <xdr:from>
      <xdr:col>7</xdr:col>
      <xdr:colOff>226695</xdr:colOff>
      <xdr:row>6</xdr:row>
      <xdr:rowOff>64770</xdr:rowOff>
    </xdr:from>
    <xdr:to>
      <xdr:col>11</xdr:col>
      <xdr:colOff>379095</xdr:colOff>
      <xdr:row>26</xdr:row>
      <xdr:rowOff>36195</xdr:rowOff>
    </xdr:to>
    <xdr:sp macro="" textlink="">
      <xdr:nvSpPr>
        <xdr:cNvPr id="9229" name="Rectangle 13">
          <a:hlinkClick xmlns:r="http://schemas.openxmlformats.org/officeDocument/2006/relationships" r:id="rId4"/>
        </xdr:cNvPr>
        <xdr:cNvSpPr>
          <a:spLocks noChangeArrowheads="1"/>
        </xdr:cNvSpPr>
      </xdr:nvSpPr>
      <xdr:spPr bwMode="auto">
        <a:xfrm>
          <a:off x="4486275" y="1038225"/>
          <a:ext cx="2590800" cy="3209925"/>
        </a:xfrm>
        <a:prstGeom prst="rect">
          <a:avLst/>
        </a:prstGeom>
        <a:gradFill rotWithShape="1">
          <a:gsLst>
            <a:gs pos="0">
              <a:srgbClr val="969696">
                <a:alpha val="53999"/>
              </a:srgbClr>
            </a:gs>
            <a:gs pos="50000">
              <a:srgbClr val="FFFFFF">
                <a:alpha val="0"/>
              </a:srgbClr>
            </a:gs>
            <a:gs pos="100000">
              <a:srgbClr val="969696">
                <a:alpha val="53999"/>
              </a:srgbClr>
            </a:gs>
          </a:gsLst>
          <a:lin ang="5400000" scaled="1"/>
        </a:gradFill>
        <a:ln w="9525">
          <a:solidFill>
            <a:srgbClr val="C0C0C0"/>
          </a:solidFill>
          <a:miter lim="800000"/>
          <a:headEnd/>
          <a:tailEnd/>
        </a:ln>
      </xdr:spPr>
      <xdr:txBody>
        <a:bodyPr vertOverflow="clip" wrap="square" lIns="27432" tIns="22860" rIns="27432" bIns="0" anchor="t" upright="1"/>
        <a:lstStyle/>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endParaRPr lang="en-GB" sz="1000" b="0" i="0" u="none" strike="noStrike" baseline="0">
            <a:solidFill>
              <a:srgbClr val="808080"/>
            </a:solidFill>
            <a:latin typeface="Arial"/>
            <a:cs typeface="Arial"/>
          </a:endParaRPr>
        </a:p>
        <a:p>
          <a:pPr algn="ctr" rtl="0">
            <a:defRPr sz="1000"/>
          </a:pPr>
          <a:r>
            <a:rPr lang="en-GB" sz="1000" b="0" i="0" u="none" strike="noStrike" baseline="0">
              <a:solidFill>
                <a:srgbClr val="808080"/>
              </a:solidFill>
              <a:latin typeface="Arial"/>
              <a:cs typeface="Arial"/>
            </a:rPr>
            <a:t> FATBOY  10 year Focus Zone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76200</xdr:colOff>
      <xdr:row>1</xdr:row>
      <xdr:rowOff>22860</xdr:rowOff>
    </xdr:from>
    <xdr:to>
      <xdr:col>12</xdr:col>
      <xdr:colOff>297180</xdr:colOff>
      <xdr:row>1</xdr:row>
      <xdr:rowOff>1584960</xdr:rowOff>
    </xdr:to>
    <xdr:graphicFrame macro="">
      <xdr:nvGraphicFramePr>
        <xdr:cNvPr id="8228"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449580</xdr:colOff>
      <xdr:row>1</xdr:row>
      <xdr:rowOff>60960</xdr:rowOff>
    </xdr:from>
    <xdr:to>
      <xdr:col>19</xdr:col>
      <xdr:colOff>541020</xdr:colOff>
      <xdr:row>1</xdr:row>
      <xdr:rowOff>1584960</xdr:rowOff>
    </xdr:to>
    <xdr:graphicFrame macro="">
      <xdr:nvGraphicFramePr>
        <xdr:cNvPr id="8229"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22</xdr:col>
      <xdr:colOff>68792</xdr:colOff>
      <xdr:row>583</xdr:row>
      <xdr:rowOff>42333</xdr:rowOff>
    </xdr:to>
    <xdr:sp macro="" textlink="">
      <xdr:nvSpPr>
        <xdr:cNvPr id="8230" name="Rectangle 35">
          <a:hlinkClick xmlns:r="http://schemas.openxmlformats.org/officeDocument/2006/relationships" r:id="rId3"/>
        </xdr:cNvPr>
        <xdr:cNvSpPr>
          <a:spLocks noChangeArrowheads="1"/>
        </xdr:cNvSpPr>
      </xdr:nvSpPr>
      <xdr:spPr bwMode="auto">
        <a:xfrm>
          <a:off x="0" y="0"/>
          <a:ext cx="12506325" cy="101092000"/>
        </a:xfrm>
        <a:prstGeom prst="rect">
          <a:avLst/>
        </a:prstGeom>
        <a:solidFill>
          <a:srgbClr val="FF0000"/>
        </a:solidFill>
        <a:ln w="9525">
          <a:solidFill>
            <a:srgbClr val="000000"/>
          </a:solidFill>
          <a:miter lim="800000"/>
          <a:headEnd/>
          <a:tailEnd/>
        </a:ln>
      </xdr:spPr>
    </xdr:sp>
    <xdr:clientData/>
  </xdr:twoCellAnchor>
  <xdr:twoCellAnchor>
    <xdr:from>
      <xdr:col>0</xdr:col>
      <xdr:colOff>388620</xdr:colOff>
      <xdr:row>1</xdr:row>
      <xdr:rowOff>426720</xdr:rowOff>
    </xdr:from>
    <xdr:to>
      <xdr:col>2</xdr:col>
      <xdr:colOff>680106</xdr:colOff>
      <xdr:row>1</xdr:row>
      <xdr:rowOff>973506</xdr:rowOff>
    </xdr:to>
    <xdr:sp macro="" textlink="">
      <xdr:nvSpPr>
        <xdr:cNvPr id="8226" name="AutoShape 34">
          <a:hlinkClick xmlns:r="http://schemas.openxmlformats.org/officeDocument/2006/relationships" r:id="rId4"/>
        </xdr:cNvPr>
        <xdr:cNvSpPr>
          <a:spLocks noChangeArrowheads="1"/>
        </xdr:cNvSpPr>
      </xdr:nvSpPr>
      <xdr:spPr bwMode="auto">
        <a:xfrm rot="10800000">
          <a:off x="381000" y="809625"/>
          <a:ext cx="1352550" cy="561975"/>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CFFCC"/>
        </a:solidFill>
        <a:ln w="9525">
          <a:solidFill>
            <a:srgbClr val="000000"/>
          </a:solidFill>
          <a:miter lim="800000"/>
          <a:headEnd/>
          <a:tailEnd/>
        </a:ln>
      </xdr:spPr>
      <xdr:txBody>
        <a:bodyPr vertOverflow="clip" wrap="square" lIns="36576" tIns="27432" rIns="0" bIns="0" anchor="t" upright="1"/>
        <a:lstStyle/>
        <a:p>
          <a:pPr algn="l" rtl="0">
            <a:defRPr sz="1000"/>
          </a:pPr>
          <a:r>
            <a:rPr lang="en-GB" sz="1400" b="1" i="0" u="none" strike="noStrike" baseline="0">
              <a:solidFill>
                <a:srgbClr val="0000FF"/>
              </a:solidFill>
              <a:latin typeface="Arial"/>
              <a:cs typeface="Arial"/>
            </a:rPr>
            <a:t>Main Menu</a:t>
          </a:r>
        </a:p>
      </xdr:txBody>
    </xdr:sp>
    <xdr:clientData/>
  </xdr:twoCellAnchor>
  <xdr:oneCellAnchor>
    <xdr:from>
      <xdr:col>3</xdr:col>
      <xdr:colOff>166688</xdr:colOff>
      <xdr:row>1</xdr:row>
      <xdr:rowOff>1476375</xdr:rowOff>
    </xdr:from>
    <xdr:ext cx="5863400" cy="718466"/>
    <xdr:sp macro="" textlink="">
      <xdr:nvSpPr>
        <xdr:cNvPr id="2" name="TextBox 1"/>
        <xdr:cNvSpPr txBox="1"/>
      </xdr:nvSpPr>
      <xdr:spPr>
        <a:xfrm>
          <a:off x="2270126" y="1865313"/>
          <a:ext cx="5863400" cy="718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4000" b="1" i="1">
              <a:solidFill>
                <a:srgbClr val="FFFF00"/>
              </a:solidFill>
            </a:rPr>
            <a:t>No User Input on this page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193</xdr:col>
      <xdr:colOff>350520</xdr:colOff>
      <xdr:row>0</xdr:row>
      <xdr:rowOff>0</xdr:rowOff>
    </xdr:from>
    <xdr:to>
      <xdr:col>236</xdr:col>
      <xdr:colOff>76200</xdr:colOff>
      <xdr:row>0</xdr:row>
      <xdr:rowOff>0</xdr:rowOff>
    </xdr:to>
    <xdr:sp macro="" textlink="">
      <xdr:nvSpPr>
        <xdr:cNvPr id="7175" name="Line 1"/>
        <xdr:cNvSpPr>
          <a:spLocks noChangeShapeType="1"/>
        </xdr:cNvSpPr>
      </xdr:nvSpPr>
      <xdr:spPr bwMode="auto">
        <a:xfrm>
          <a:off x="50993040" y="0"/>
          <a:ext cx="90373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106680</xdr:colOff>
      <xdr:row>30</xdr:row>
      <xdr:rowOff>68580</xdr:rowOff>
    </xdr:from>
    <xdr:to>
      <xdr:col>11</xdr:col>
      <xdr:colOff>7620</xdr:colOff>
      <xdr:row>57</xdr:row>
      <xdr:rowOff>60960</xdr:rowOff>
    </xdr:to>
    <xdr:graphicFrame macro="">
      <xdr:nvGraphicFramePr>
        <xdr:cNvPr id="717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137160</xdr:colOff>
      <xdr:row>118</xdr:row>
      <xdr:rowOff>45720</xdr:rowOff>
    </xdr:from>
    <xdr:to>
      <xdr:col>11</xdr:col>
      <xdr:colOff>152400</xdr:colOff>
      <xdr:row>135</xdr:row>
      <xdr:rowOff>45720</xdr:rowOff>
    </xdr:to>
    <xdr:graphicFrame macro="">
      <xdr:nvGraphicFramePr>
        <xdr:cNvPr id="717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95250</xdr:colOff>
      <xdr:row>136</xdr:row>
      <xdr:rowOff>104775</xdr:rowOff>
    </xdr:from>
    <xdr:to>
      <xdr:col>16</xdr:col>
      <xdr:colOff>66675</xdr:colOff>
      <xdr:row>140</xdr:row>
      <xdr:rowOff>28575</xdr:rowOff>
    </xdr:to>
    <xdr:sp macro="[0]!copy10year" textlink="">
      <xdr:nvSpPr>
        <xdr:cNvPr id="7172" name="Rectangle 4"/>
        <xdr:cNvSpPr>
          <a:spLocks noChangeArrowheads="1"/>
        </xdr:cNvSpPr>
      </xdr:nvSpPr>
      <xdr:spPr bwMode="auto">
        <a:xfrm>
          <a:off x="11706225" y="22307550"/>
          <a:ext cx="1019175" cy="6096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Copy 10 year</a:t>
          </a:r>
        </a:p>
      </xdr:txBody>
    </xdr:sp>
    <xdr:clientData/>
  </xdr:twoCellAnchor>
  <xdr:twoCellAnchor>
    <xdr:from>
      <xdr:col>6</xdr:col>
      <xdr:colOff>624840</xdr:colOff>
      <xdr:row>8</xdr:row>
      <xdr:rowOff>0</xdr:rowOff>
    </xdr:from>
    <xdr:to>
      <xdr:col>6</xdr:col>
      <xdr:colOff>1805940</xdr:colOff>
      <xdr:row>10</xdr:row>
      <xdr:rowOff>144780</xdr:rowOff>
    </xdr:to>
    <xdr:sp macro="[0]!copy20year" textlink="">
      <xdr:nvSpPr>
        <xdr:cNvPr id="7173" name="Rectangle 5"/>
        <xdr:cNvSpPr>
          <a:spLocks noChangeArrowheads="1"/>
        </xdr:cNvSpPr>
      </xdr:nvSpPr>
      <xdr:spPr bwMode="auto">
        <a:xfrm>
          <a:off x="4762500" y="1438275"/>
          <a:ext cx="1143000" cy="4572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Copy 20 year plot</a:t>
          </a:r>
        </a:p>
      </xdr:txBody>
    </xdr:sp>
    <xdr:clientData/>
  </xdr:twoCellAnchor>
  <xdr:twoCellAnchor>
    <xdr:from>
      <xdr:col>0</xdr:col>
      <xdr:colOff>171450</xdr:colOff>
      <xdr:row>1</xdr:row>
      <xdr:rowOff>304800</xdr:rowOff>
    </xdr:from>
    <xdr:to>
      <xdr:col>2</xdr:col>
      <xdr:colOff>529590</xdr:colOff>
      <xdr:row>4</xdr:row>
      <xdr:rowOff>57150</xdr:rowOff>
    </xdr:to>
    <xdr:sp macro="" textlink="">
      <xdr:nvSpPr>
        <xdr:cNvPr id="7174" name="AutoShape 6">
          <a:hlinkClick xmlns:r="http://schemas.openxmlformats.org/officeDocument/2006/relationships" r:id="rId3"/>
        </xdr:cNvPr>
        <xdr:cNvSpPr>
          <a:spLocks noChangeArrowheads="1"/>
        </xdr:cNvSpPr>
      </xdr:nvSpPr>
      <xdr:spPr bwMode="auto">
        <a:xfrm rot="10800000">
          <a:off x="171450" y="447675"/>
          <a:ext cx="904875" cy="4191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en-GB" sz="1100" b="0" i="0" u="none" strike="noStrike" baseline="0">
              <a:solidFill>
                <a:srgbClr val="000080"/>
              </a:solidFill>
              <a:latin typeface="Arial"/>
              <a:cs typeface="Arial"/>
            </a:rPr>
            <a:t>   </a:t>
          </a:r>
          <a:r>
            <a:rPr lang="en-GB" sz="1100" b="1" i="0" u="none" strike="noStrike" baseline="0">
              <a:solidFill>
                <a:srgbClr val="000080"/>
              </a:solidFill>
              <a:latin typeface="Arial"/>
              <a:cs typeface="Arial"/>
            </a:rPr>
            <a:t> Menu</a:t>
          </a:r>
        </a:p>
      </xdr:txBody>
    </xdr:sp>
    <xdr:clientData/>
  </xdr:twoCellAnchor>
  <xdr:twoCellAnchor>
    <xdr:from>
      <xdr:col>7</xdr:col>
      <xdr:colOff>960782</xdr:colOff>
      <xdr:row>16</xdr:row>
      <xdr:rowOff>140804</xdr:rowOff>
    </xdr:from>
    <xdr:to>
      <xdr:col>7</xdr:col>
      <xdr:colOff>1890253</xdr:colOff>
      <xdr:row>19</xdr:row>
      <xdr:rowOff>138963</xdr:rowOff>
    </xdr:to>
    <xdr:sp macro="[0]!FATBOYestimates" textlink="">
      <xdr:nvSpPr>
        <xdr:cNvPr id="8" name="Rectangle 5"/>
        <xdr:cNvSpPr>
          <a:spLocks noChangeArrowheads="1"/>
        </xdr:cNvSpPr>
      </xdr:nvSpPr>
      <xdr:spPr bwMode="auto">
        <a:xfrm>
          <a:off x="7586869" y="2915478"/>
          <a:ext cx="929471" cy="495115"/>
        </a:xfrm>
        <a:prstGeom prst="rect">
          <a:avLst/>
        </a:prstGeom>
        <a:solidFill>
          <a:srgbClr val="FFFF00"/>
        </a:solidFill>
        <a:ln w="19050">
          <a:solidFill>
            <a:srgbClr val="000080"/>
          </a:solidFill>
          <a:miter lim="800000"/>
          <a:headEnd/>
          <a:tailEnd/>
        </a:ln>
      </xdr:spPr>
      <xdr:txBody>
        <a:bodyPr vertOverflow="clip" wrap="square" lIns="18288" tIns="18288" rIns="18288" bIns="0" anchor="t" upright="1"/>
        <a:lstStyle/>
        <a:p>
          <a:pPr algn="ctr" rtl="0">
            <a:defRPr sz="1000"/>
          </a:pPr>
          <a:r>
            <a:rPr lang="en-GB" sz="200" b="0" i="0" u="none" strike="noStrike" baseline="0">
              <a:solidFill>
                <a:srgbClr val="000000"/>
              </a:solidFill>
              <a:latin typeface="Arial"/>
              <a:cs typeface="Arial"/>
            </a:rPr>
            <a:t>  </a:t>
          </a:r>
          <a:r>
            <a:rPr lang="en-GB" sz="900" b="0" i="0" u="none" strike="noStrike" baseline="0">
              <a:solidFill>
                <a:srgbClr val="000000"/>
              </a:solidFill>
              <a:latin typeface="Arial"/>
              <a:cs typeface="Arial"/>
            </a:rPr>
            <a:t>Click to use</a:t>
          </a:r>
        </a:p>
        <a:p>
          <a:pPr algn="ctr" rtl="0">
            <a:defRPr sz="1000"/>
          </a:pPr>
          <a:r>
            <a:rPr lang="en-GB" sz="900" b="0" i="0" u="none" strike="noStrike" baseline="0">
              <a:solidFill>
                <a:srgbClr val="000000"/>
              </a:solidFill>
              <a:latin typeface="Arial"/>
              <a:cs typeface="Arial"/>
            </a:rPr>
            <a:t>FATBOY </a:t>
          </a:r>
        </a:p>
        <a:p>
          <a:pPr algn="ctr" rtl="0">
            <a:defRPr sz="1000"/>
          </a:pPr>
          <a:r>
            <a:rPr lang="en-GB" sz="900" b="0" i="0" u="none" strike="noStrike" baseline="0">
              <a:solidFill>
                <a:srgbClr val="000000"/>
              </a:solidFill>
              <a:latin typeface="Arial"/>
              <a:cs typeface="Arial"/>
            </a:rPr>
            <a:t>Estimates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0</xdr:row>
      <xdr:rowOff>169545</xdr:rowOff>
    </xdr:from>
    <xdr:to>
      <xdr:col>2</xdr:col>
      <xdr:colOff>114300</xdr:colOff>
      <xdr:row>2</xdr:row>
      <xdr:rowOff>47625</xdr:rowOff>
    </xdr:to>
    <xdr:sp macro="" textlink="">
      <xdr:nvSpPr>
        <xdr:cNvPr id="5121" name="AutoShape 1">
          <a:hlinkClick xmlns:r="http://schemas.openxmlformats.org/officeDocument/2006/relationships" r:id="rId1"/>
        </xdr:cNvPr>
        <xdr:cNvSpPr>
          <a:spLocks noChangeArrowheads="1"/>
        </xdr:cNvSpPr>
      </xdr:nvSpPr>
      <xdr:spPr bwMode="auto">
        <a:xfrm rot="10800000">
          <a:off x="628650" y="161925"/>
          <a:ext cx="704850" cy="36195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CFFFF"/>
        </a:solidFill>
        <a:ln w="9525">
          <a:solidFill>
            <a:srgbClr val="00000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00"/>
              </a:solidFill>
              <a:latin typeface="Arial"/>
              <a:cs typeface="Arial"/>
            </a:rPr>
            <a:t>  Menu</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114300</xdr:colOff>
      <xdr:row>1</xdr:row>
      <xdr:rowOff>160020</xdr:rowOff>
    </xdr:from>
    <xdr:to>
      <xdr:col>2</xdr:col>
      <xdr:colOff>64803</xdr:colOff>
      <xdr:row>4</xdr:row>
      <xdr:rowOff>39998</xdr:rowOff>
    </xdr:to>
    <xdr:sp macro="" textlink="">
      <xdr:nvSpPr>
        <xdr:cNvPr id="10241" name="AutoShape 1">
          <a:hlinkClick xmlns:r="http://schemas.openxmlformats.org/officeDocument/2006/relationships" r:id="rId1"/>
        </xdr:cNvPr>
        <xdr:cNvSpPr>
          <a:spLocks noChangeArrowheads="1"/>
        </xdr:cNvSpPr>
      </xdr:nvSpPr>
      <xdr:spPr bwMode="auto">
        <a:xfrm rot="10800000">
          <a:off x="723900" y="314325"/>
          <a:ext cx="552450" cy="381000"/>
        </a:xfrm>
        <a:custGeom>
          <a:avLst/>
          <a:gdLst>
            <a:gd name="G0" fmla="+- 16200 0 0"/>
            <a:gd name="G1" fmla="+- 5400 0 0"/>
            <a:gd name="G2" fmla="+- 21600 0 5400"/>
            <a:gd name="G3" fmla="+- 10800 0 5400"/>
            <a:gd name="G4" fmla="+- 21600 0 16200"/>
            <a:gd name="G5" fmla="*/ G4 G3 10800"/>
            <a:gd name="G6" fmla="+- 21600 0 G5"/>
            <a:gd name="T0" fmla="*/ 16200 w 21600"/>
            <a:gd name="T1" fmla="*/ 0 h 21600"/>
            <a:gd name="T2" fmla="*/ 0 w 21600"/>
            <a:gd name="T3" fmla="*/ 10800 h 21600"/>
            <a:gd name="T4" fmla="*/ 16200 w 21600"/>
            <a:gd name="T5" fmla="*/ 21600 h 21600"/>
            <a:gd name="T6" fmla="*/ 21600 w 21600"/>
            <a:gd name="T7" fmla="*/ 10800 h 21600"/>
            <a:gd name="T8" fmla="*/ 17694720 60000 65536"/>
            <a:gd name="T9" fmla="*/ 11796480 60000 65536"/>
            <a:gd name="T10" fmla="*/ 5898240 60000 65536"/>
            <a:gd name="T11" fmla="*/ 0 60000 65536"/>
            <a:gd name="T12" fmla="*/ 3375 w 21600"/>
            <a:gd name="T13" fmla="*/ G1 h 21600"/>
            <a:gd name="T14" fmla="*/ G6 w 21600"/>
            <a:gd name="T15" fmla="*/ G2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close/>
            </a:path>
            <a:path w="21600" h="21600">
              <a:moveTo>
                <a:pt x="1350" y="5400"/>
              </a:moveTo>
              <a:lnTo>
                <a:pt x="1350" y="16200"/>
              </a:lnTo>
              <a:lnTo>
                <a:pt x="2700" y="16200"/>
              </a:lnTo>
              <a:lnTo>
                <a:pt x="2700" y="5400"/>
              </a:lnTo>
              <a:close/>
            </a:path>
            <a:path w="21600" h="21600">
              <a:moveTo>
                <a:pt x="0" y="5400"/>
              </a:moveTo>
              <a:lnTo>
                <a:pt x="0" y="16200"/>
              </a:lnTo>
              <a:lnTo>
                <a:pt x="675" y="16200"/>
              </a:lnTo>
              <a:lnTo>
                <a:pt x="675" y="5400"/>
              </a:lnTo>
              <a:close/>
            </a:path>
          </a:pathLst>
        </a:custGeom>
        <a:solidFill>
          <a:srgbClr val="CCFFFF"/>
        </a:solidFill>
        <a:ln w="9525">
          <a:solidFill>
            <a:srgbClr val="808080"/>
          </a:solidFill>
          <a:miter lim="800000"/>
          <a:headEnd/>
          <a:tailEnd/>
        </a:ln>
      </xdr:spPr>
      <xdr:txBody>
        <a:bodyPr vertOverflow="clip" wrap="square" lIns="27432" tIns="22860" rIns="0" bIns="0" anchor="t" upright="1"/>
        <a:lstStyle/>
        <a:p>
          <a:pPr algn="l" rtl="0">
            <a:defRPr sz="1000"/>
          </a:pPr>
          <a:r>
            <a:rPr lang="en-GB" sz="1000" b="0" i="0" u="none" strike="noStrike" baseline="0">
              <a:solidFill>
                <a:srgbClr val="000080"/>
              </a:solidFill>
              <a:latin typeface="Arial"/>
              <a:cs typeface="Arial"/>
            </a:rPr>
            <a:t>Menu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ullionbypost.co.uk/gold-price/5year/ounces/USD/" TargetMode="External"/><Relationship Id="rId1" Type="http://schemas.openxmlformats.org/officeDocument/2006/relationships/hyperlink" Target="https://www.bullionbypost.co.uk/gold-price/5year/ounces/GBP/"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image" Target="../media/image9.emf"/><Relationship Id="rId18" Type="http://schemas.openxmlformats.org/officeDocument/2006/relationships/control" Target="../activeX/activeX8.xml"/><Relationship Id="rId26" Type="http://schemas.openxmlformats.org/officeDocument/2006/relationships/control" Target="../activeX/activeX13.xml"/><Relationship Id="rId39" Type="http://schemas.openxmlformats.org/officeDocument/2006/relationships/control" Target="../activeX/activeX20.xml"/><Relationship Id="rId21" Type="http://schemas.openxmlformats.org/officeDocument/2006/relationships/control" Target="../activeX/activeX10.xml"/><Relationship Id="rId34" Type="http://schemas.openxmlformats.org/officeDocument/2006/relationships/image" Target="../media/image18.emf"/><Relationship Id="rId42" Type="http://schemas.openxmlformats.org/officeDocument/2006/relationships/image" Target="../media/image22.emf"/><Relationship Id="rId47" Type="http://schemas.openxmlformats.org/officeDocument/2006/relationships/control" Target="../activeX/activeX24.xml"/><Relationship Id="rId50" Type="http://schemas.openxmlformats.org/officeDocument/2006/relationships/control" Target="../activeX/activeX26.xml"/><Relationship Id="rId55" Type="http://schemas.openxmlformats.org/officeDocument/2006/relationships/image" Target="../media/image28.emf"/><Relationship Id="rId63" Type="http://schemas.openxmlformats.org/officeDocument/2006/relationships/control" Target="../activeX/activeX35.xml"/><Relationship Id="rId68" Type="http://schemas.openxmlformats.org/officeDocument/2006/relationships/control" Target="../activeX/activeX40.xml"/><Relationship Id="rId7" Type="http://schemas.openxmlformats.org/officeDocument/2006/relationships/image" Target="../media/image6.emf"/><Relationship Id="rId2" Type="http://schemas.openxmlformats.org/officeDocument/2006/relationships/drawing" Target="../drawings/drawing4.xml"/><Relationship Id="rId16" Type="http://schemas.openxmlformats.org/officeDocument/2006/relationships/control" Target="../activeX/activeX7.xml"/><Relationship Id="rId29" Type="http://schemas.openxmlformats.org/officeDocument/2006/relationships/control" Target="../activeX/activeX15.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8.emf"/><Relationship Id="rId24" Type="http://schemas.openxmlformats.org/officeDocument/2006/relationships/control" Target="../activeX/activeX12.xml"/><Relationship Id="rId32" Type="http://schemas.openxmlformats.org/officeDocument/2006/relationships/image" Target="../media/image17.emf"/><Relationship Id="rId37" Type="http://schemas.openxmlformats.org/officeDocument/2006/relationships/control" Target="../activeX/activeX19.xml"/><Relationship Id="rId40" Type="http://schemas.openxmlformats.org/officeDocument/2006/relationships/image" Target="../media/image21.emf"/><Relationship Id="rId45" Type="http://schemas.openxmlformats.org/officeDocument/2006/relationships/control" Target="../activeX/activeX23.xml"/><Relationship Id="rId53" Type="http://schemas.openxmlformats.org/officeDocument/2006/relationships/image" Target="../media/image27.emf"/><Relationship Id="rId58" Type="http://schemas.openxmlformats.org/officeDocument/2006/relationships/control" Target="../activeX/activeX30.xml"/><Relationship Id="rId66" Type="http://schemas.openxmlformats.org/officeDocument/2006/relationships/control" Target="../activeX/activeX38.xml"/><Relationship Id="rId5" Type="http://schemas.openxmlformats.org/officeDocument/2006/relationships/image" Target="../media/image5.emf"/><Relationship Id="rId15" Type="http://schemas.openxmlformats.org/officeDocument/2006/relationships/image" Target="../media/image10.emf"/><Relationship Id="rId23" Type="http://schemas.openxmlformats.org/officeDocument/2006/relationships/image" Target="../media/image13.emf"/><Relationship Id="rId28" Type="http://schemas.openxmlformats.org/officeDocument/2006/relationships/image" Target="../media/image15.emf"/><Relationship Id="rId36" Type="http://schemas.openxmlformats.org/officeDocument/2006/relationships/image" Target="../media/image19.emf"/><Relationship Id="rId49" Type="http://schemas.openxmlformats.org/officeDocument/2006/relationships/control" Target="../activeX/activeX25.xml"/><Relationship Id="rId57" Type="http://schemas.openxmlformats.org/officeDocument/2006/relationships/image" Target="../media/image29.emf"/><Relationship Id="rId61" Type="http://schemas.openxmlformats.org/officeDocument/2006/relationships/control" Target="../activeX/activeX33.xml"/><Relationship Id="rId10" Type="http://schemas.openxmlformats.org/officeDocument/2006/relationships/control" Target="../activeX/activeX4.xml"/><Relationship Id="rId19" Type="http://schemas.openxmlformats.org/officeDocument/2006/relationships/control" Target="../activeX/activeX9.xml"/><Relationship Id="rId31" Type="http://schemas.openxmlformats.org/officeDocument/2006/relationships/control" Target="../activeX/activeX16.xml"/><Relationship Id="rId44" Type="http://schemas.openxmlformats.org/officeDocument/2006/relationships/image" Target="../media/image23.emf"/><Relationship Id="rId52" Type="http://schemas.openxmlformats.org/officeDocument/2006/relationships/control" Target="../activeX/activeX27.xml"/><Relationship Id="rId60" Type="http://schemas.openxmlformats.org/officeDocument/2006/relationships/control" Target="../activeX/activeX32.xml"/><Relationship Id="rId65" Type="http://schemas.openxmlformats.org/officeDocument/2006/relationships/control" Target="../activeX/activeX37.xml"/><Relationship Id="rId4" Type="http://schemas.openxmlformats.org/officeDocument/2006/relationships/control" Target="../activeX/activeX1.xml"/><Relationship Id="rId9" Type="http://schemas.openxmlformats.org/officeDocument/2006/relationships/image" Target="../media/image7.emf"/><Relationship Id="rId14" Type="http://schemas.openxmlformats.org/officeDocument/2006/relationships/control" Target="../activeX/activeX6.xml"/><Relationship Id="rId22" Type="http://schemas.openxmlformats.org/officeDocument/2006/relationships/control" Target="../activeX/activeX11.xml"/><Relationship Id="rId27" Type="http://schemas.openxmlformats.org/officeDocument/2006/relationships/control" Target="../activeX/activeX14.xml"/><Relationship Id="rId30" Type="http://schemas.openxmlformats.org/officeDocument/2006/relationships/image" Target="../media/image16.emf"/><Relationship Id="rId35" Type="http://schemas.openxmlformats.org/officeDocument/2006/relationships/control" Target="../activeX/activeX18.xml"/><Relationship Id="rId43" Type="http://schemas.openxmlformats.org/officeDocument/2006/relationships/control" Target="../activeX/activeX22.xml"/><Relationship Id="rId48" Type="http://schemas.openxmlformats.org/officeDocument/2006/relationships/image" Target="../media/image25.emf"/><Relationship Id="rId56" Type="http://schemas.openxmlformats.org/officeDocument/2006/relationships/control" Target="../activeX/activeX29.xml"/><Relationship Id="rId64" Type="http://schemas.openxmlformats.org/officeDocument/2006/relationships/control" Target="../activeX/activeX36.xml"/><Relationship Id="rId69"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image" Target="../media/image26.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11.emf"/><Relationship Id="rId25" Type="http://schemas.openxmlformats.org/officeDocument/2006/relationships/image" Target="../media/image14.emf"/><Relationship Id="rId33" Type="http://schemas.openxmlformats.org/officeDocument/2006/relationships/control" Target="../activeX/activeX17.xml"/><Relationship Id="rId38" Type="http://schemas.openxmlformats.org/officeDocument/2006/relationships/image" Target="../media/image20.emf"/><Relationship Id="rId46" Type="http://schemas.openxmlformats.org/officeDocument/2006/relationships/image" Target="../media/image24.emf"/><Relationship Id="rId59" Type="http://schemas.openxmlformats.org/officeDocument/2006/relationships/control" Target="../activeX/activeX31.xml"/><Relationship Id="rId67" Type="http://schemas.openxmlformats.org/officeDocument/2006/relationships/control" Target="../activeX/activeX39.xml"/><Relationship Id="rId20" Type="http://schemas.openxmlformats.org/officeDocument/2006/relationships/image" Target="../media/image12.emf"/><Relationship Id="rId41" Type="http://schemas.openxmlformats.org/officeDocument/2006/relationships/control" Target="../activeX/activeX21.xml"/><Relationship Id="rId54" Type="http://schemas.openxmlformats.org/officeDocument/2006/relationships/control" Target="../activeX/activeX28.xml"/><Relationship Id="rId62" Type="http://schemas.openxmlformats.org/officeDocument/2006/relationships/control" Target="../activeX/activeX34.xml"/><Relationship Id="rId70" Type="http://schemas.openxmlformats.org/officeDocument/2006/relationships/control" Target="../activeX/activeX4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en.wikipedia.org/wiki/FTSE_Grou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williamburrows.com/(X(1)A(oEK292LezAEkAAAAYmE2MWJkMjYtOWNlMi00ZTU2LTk3MjMtNzM4YTJlOWM5MWRlCoJByXFtggs-mwjZQcmldNXI41U1))/charts/annuity10k.aspx?AspxAutoDetectCookieSupport=1"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excelinbusiness.co.uk/"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excelinbusiness.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O26"/>
  <sheetViews>
    <sheetView showRowColHeaders="0" tabSelected="1" zoomScale="115" zoomScaleNormal="115" workbookViewId="0">
      <selection activeCell="Q6" sqref="Q6"/>
    </sheetView>
  </sheetViews>
  <sheetFormatPr defaultColWidth="9.140625" defaultRowHeight="12.75" x14ac:dyDescent="0.2"/>
  <cols>
    <col min="1" max="1" width="14.7109375" style="1" customWidth="1"/>
    <col min="2" max="2" width="7.42578125" style="1" customWidth="1"/>
    <col min="3" max="14" width="9.140625" style="1"/>
    <col min="15" max="15" width="13" style="1" customWidth="1"/>
    <col min="16" max="16384" width="9.140625" style="1"/>
  </cols>
  <sheetData>
    <row r="2" spans="2:15" ht="9" customHeight="1" x14ac:dyDescent="0.2"/>
    <row r="3" spans="2:15" ht="13.5" thickBot="1" x14ac:dyDescent="0.25"/>
    <row r="4" spans="2:15" x14ac:dyDescent="0.2">
      <c r="B4" s="2"/>
      <c r="C4" s="3"/>
      <c r="D4" s="3"/>
      <c r="E4" s="3"/>
      <c r="F4" s="3"/>
      <c r="G4" s="3"/>
      <c r="H4" s="3"/>
      <c r="I4" s="3"/>
      <c r="J4" s="3"/>
      <c r="K4" s="3"/>
      <c r="L4" s="3"/>
      <c r="M4" s="3"/>
      <c r="N4" s="3"/>
      <c r="O4" s="4"/>
    </row>
    <row r="5" spans="2:15" ht="18" customHeight="1" x14ac:dyDescent="0.2">
      <c r="B5" s="5"/>
      <c r="C5" s="186" t="s">
        <v>487</v>
      </c>
      <c r="D5" s="6"/>
      <c r="E5" s="6"/>
      <c r="F5" s="6"/>
      <c r="G5" s="6"/>
      <c r="H5" s="6"/>
      <c r="I5" s="6"/>
      <c r="J5" s="6"/>
      <c r="K5" s="6"/>
      <c r="L5" s="6"/>
      <c r="M5" s="6"/>
      <c r="N5" s="6"/>
      <c r="O5" s="7"/>
    </row>
    <row r="6" spans="2:15" x14ac:dyDescent="0.2">
      <c r="B6" s="5"/>
      <c r="C6" s="6"/>
      <c r="D6" s="6"/>
      <c r="E6" s="6"/>
      <c r="F6" s="6"/>
      <c r="G6" s="6"/>
      <c r="H6" s="6"/>
      <c r="I6" s="6"/>
      <c r="J6" s="6"/>
      <c r="K6" s="6"/>
      <c r="L6" s="6"/>
      <c r="M6" s="6"/>
      <c r="N6" s="6"/>
      <c r="O6" s="7"/>
    </row>
    <row r="7" spans="2:15" x14ac:dyDescent="0.2">
      <c r="B7" s="5"/>
      <c r="C7" s="6"/>
      <c r="D7" s="6"/>
      <c r="E7" s="6"/>
      <c r="F7" s="6"/>
      <c r="G7" s="6"/>
      <c r="H7" s="6"/>
      <c r="I7" s="6"/>
      <c r="J7" s="6"/>
      <c r="K7" s="6"/>
      <c r="L7" s="6"/>
      <c r="M7" s="6"/>
      <c r="N7" s="6"/>
      <c r="O7" s="7"/>
    </row>
    <row r="8" spans="2:15" x14ac:dyDescent="0.2">
      <c r="B8" s="5"/>
      <c r="C8" s="6"/>
      <c r="D8" s="6"/>
      <c r="E8" s="6"/>
      <c r="F8" s="6"/>
      <c r="G8" s="6"/>
      <c r="H8" s="6"/>
      <c r="I8" s="6"/>
      <c r="J8" s="6"/>
      <c r="K8" s="6"/>
      <c r="L8" s="6"/>
      <c r="M8" s="6"/>
      <c r="N8" s="6"/>
      <c r="O8" s="7"/>
    </row>
    <row r="9" spans="2:15" x14ac:dyDescent="0.2">
      <c r="B9" s="5"/>
      <c r="C9" s="6"/>
      <c r="D9" s="6"/>
      <c r="E9" s="6"/>
      <c r="F9" s="6"/>
      <c r="G9" s="6"/>
      <c r="H9" s="6"/>
      <c r="I9" s="6"/>
      <c r="J9" s="6"/>
      <c r="K9" s="6"/>
      <c r="L9" s="6"/>
      <c r="M9" s="6"/>
      <c r="N9" s="6"/>
      <c r="O9" s="7"/>
    </row>
    <row r="10" spans="2:15" x14ac:dyDescent="0.2">
      <c r="B10" s="5"/>
      <c r="C10" s="6"/>
      <c r="D10" s="6"/>
      <c r="E10" s="6"/>
      <c r="F10" s="6"/>
      <c r="G10" s="6"/>
      <c r="H10" s="6"/>
      <c r="I10" s="6"/>
      <c r="J10" s="6"/>
      <c r="K10" s="6"/>
      <c r="L10" s="6"/>
      <c r="M10" s="6"/>
      <c r="N10" s="6"/>
      <c r="O10" s="7"/>
    </row>
    <row r="11" spans="2:15" x14ac:dyDescent="0.2">
      <c r="B11" s="5"/>
      <c r="C11" s="6"/>
      <c r="D11" s="6"/>
      <c r="E11" s="6"/>
      <c r="F11" s="6"/>
      <c r="G11" s="6"/>
      <c r="H11" s="6"/>
      <c r="I11" s="6"/>
      <c r="J11" s="6"/>
      <c r="K11" s="6"/>
      <c r="L11" s="6"/>
      <c r="M11" s="6"/>
      <c r="N11" s="6"/>
      <c r="O11" s="7"/>
    </row>
    <row r="12" spans="2:15" ht="39" customHeight="1" x14ac:dyDescent="0.4">
      <c r="B12" s="5"/>
      <c r="C12" s="8"/>
      <c r="D12" s="8"/>
      <c r="E12" s="8"/>
      <c r="F12" s="8"/>
      <c r="G12" s="263" t="s">
        <v>525</v>
      </c>
      <c r="H12" s="262"/>
      <c r="I12" s="262"/>
      <c r="J12" s="262"/>
      <c r="K12" s="6"/>
      <c r="L12" s="6"/>
      <c r="M12" s="6"/>
      <c r="N12" s="6"/>
      <c r="O12" s="7"/>
    </row>
    <row r="13" spans="2:15" ht="39.75" customHeight="1" x14ac:dyDescent="0.4">
      <c r="B13" s="5"/>
      <c r="C13" s="261" t="s">
        <v>1</v>
      </c>
      <c r="D13" s="262"/>
      <c r="E13" s="262"/>
      <c r="F13" s="262"/>
      <c r="G13" s="262"/>
      <c r="H13" s="262"/>
      <c r="I13" s="262"/>
      <c r="J13" s="262"/>
      <c r="K13" s="262"/>
      <c r="L13" s="262"/>
      <c r="M13" s="262"/>
      <c r="N13" s="262"/>
      <c r="O13" s="7"/>
    </row>
    <row r="14" spans="2:15" ht="33.75" customHeight="1" x14ac:dyDescent="0.4">
      <c r="B14" s="5"/>
      <c r="C14" s="261" t="s">
        <v>2</v>
      </c>
      <c r="D14" s="262"/>
      <c r="E14" s="262"/>
      <c r="F14" s="262"/>
      <c r="G14" s="262"/>
      <c r="H14" s="262"/>
      <c r="I14" s="262"/>
      <c r="J14" s="262"/>
      <c r="K14" s="262"/>
      <c r="L14" s="262"/>
      <c r="M14" s="262"/>
      <c r="N14" s="262"/>
      <c r="O14" s="7"/>
    </row>
    <row r="15" spans="2:15" ht="20.25" customHeight="1" x14ac:dyDescent="0.3">
      <c r="B15" s="5"/>
      <c r="C15" s="6"/>
      <c r="D15" s="8"/>
      <c r="E15" s="8"/>
      <c r="F15" s="6"/>
      <c r="G15" s="6"/>
      <c r="H15" s="264" t="s">
        <v>465</v>
      </c>
      <c r="I15" s="264"/>
      <c r="J15" s="6"/>
      <c r="K15" s="6"/>
      <c r="L15" s="6"/>
      <c r="M15" s="6"/>
      <c r="N15" s="6"/>
      <c r="O15" s="7"/>
    </row>
    <row r="16" spans="2:15" x14ac:dyDescent="0.2">
      <c r="B16" s="5"/>
      <c r="C16" s="6"/>
      <c r="D16" s="6"/>
      <c r="E16" s="6"/>
      <c r="F16" s="6"/>
      <c r="G16" s="6"/>
      <c r="H16" s="6"/>
      <c r="I16" s="6"/>
      <c r="J16" s="6"/>
      <c r="K16" s="6"/>
      <c r="L16" s="6"/>
      <c r="M16" s="6"/>
      <c r="N16" s="6"/>
      <c r="O16" s="7"/>
    </row>
    <row r="17" spans="2:15" x14ac:dyDescent="0.2">
      <c r="B17" s="5"/>
      <c r="C17" s="6"/>
      <c r="D17" s="6"/>
      <c r="E17" s="259" t="s">
        <v>523</v>
      </c>
      <c r="F17" s="260"/>
      <c r="G17" s="260"/>
      <c r="H17" s="260"/>
      <c r="I17" s="260"/>
      <c r="J17" s="260"/>
      <c r="K17" s="260"/>
      <c r="L17" s="260"/>
      <c r="M17" s="6"/>
      <c r="N17" s="6"/>
      <c r="O17" s="7"/>
    </row>
    <row r="18" spans="2:15" x14ac:dyDescent="0.2">
      <c r="B18" s="5"/>
      <c r="C18" s="6"/>
      <c r="D18" s="6"/>
      <c r="E18" s="260"/>
      <c r="F18" s="260"/>
      <c r="G18" s="260"/>
      <c r="H18" s="260"/>
      <c r="I18" s="260"/>
      <c r="J18" s="260"/>
      <c r="K18" s="260"/>
      <c r="L18" s="260"/>
      <c r="M18" s="6"/>
      <c r="N18" s="6"/>
      <c r="O18" s="7"/>
    </row>
    <row r="19" spans="2:15" x14ac:dyDescent="0.2">
      <c r="B19" s="5"/>
      <c r="C19" s="6"/>
      <c r="D19" s="6"/>
      <c r="E19" s="260"/>
      <c r="F19" s="260"/>
      <c r="G19" s="260"/>
      <c r="H19" s="260"/>
      <c r="I19" s="260"/>
      <c r="J19" s="260"/>
      <c r="K19" s="260"/>
      <c r="L19" s="260"/>
      <c r="M19" s="6"/>
      <c r="N19" s="6"/>
      <c r="O19" s="7"/>
    </row>
    <row r="20" spans="2:15" x14ac:dyDescent="0.2">
      <c r="B20" s="5"/>
      <c r="C20" s="6"/>
      <c r="D20" s="6"/>
      <c r="E20" s="260"/>
      <c r="F20" s="260"/>
      <c r="G20" s="260"/>
      <c r="H20" s="260"/>
      <c r="I20" s="260"/>
      <c r="J20" s="260"/>
      <c r="K20" s="260"/>
      <c r="L20" s="260"/>
      <c r="M20" s="6"/>
      <c r="N20" s="6"/>
      <c r="O20" s="7"/>
    </row>
    <row r="21" spans="2:15" x14ac:dyDescent="0.2">
      <c r="B21" s="5"/>
      <c r="C21" s="6"/>
      <c r="D21" s="6"/>
      <c r="E21" s="260"/>
      <c r="F21" s="260"/>
      <c r="G21" s="260"/>
      <c r="H21" s="260"/>
      <c r="I21" s="260"/>
      <c r="J21" s="260"/>
      <c r="K21" s="260"/>
      <c r="L21" s="260"/>
      <c r="M21" s="6"/>
      <c r="N21" s="6"/>
      <c r="O21" s="7"/>
    </row>
    <row r="22" spans="2:15" x14ac:dyDescent="0.2">
      <c r="B22" s="5"/>
      <c r="C22" s="6"/>
      <c r="D22" s="6"/>
      <c r="E22" s="260"/>
      <c r="F22" s="260"/>
      <c r="G22" s="260"/>
      <c r="H22" s="260"/>
      <c r="I22" s="260"/>
      <c r="J22" s="260"/>
      <c r="K22" s="260"/>
      <c r="L22" s="260"/>
      <c r="M22" s="6"/>
      <c r="N22" s="6"/>
      <c r="O22" s="7"/>
    </row>
    <row r="23" spans="2:15" x14ac:dyDescent="0.2">
      <c r="B23" s="5"/>
      <c r="C23" s="6"/>
      <c r="D23" s="6"/>
      <c r="E23" s="260"/>
      <c r="F23" s="260"/>
      <c r="G23" s="260"/>
      <c r="H23" s="260"/>
      <c r="I23" s="260"/>
      <c r="J23" s="260"/>
      <c r="K23" s="260"/>
      <c r="L23" s="260"/>
      <c r="M23" s="6"/>
      <c r="N23" s="6"/>
      <c r="O23" s="7"/>
    </row>
    <row r="24" spans="2:15" x14ac:dyDescent="0.2">
      <c r="B24" s="5"/>
      <c r="C24" s="6"/>
      <c r="D24" s="6"/>
      <c r="E24" s="6"/>
      <c r="F24" s="6"/>
      <c r="G24" s="6"/>
      <c r="H24" s="6"/>
      <c r="I24" s="6"/>
      <c r="J24" s="6"/>
      <c r="K24" s="6"/>
      <c r="L24" s="6"/>
      <c r="M24" s="6"/>
      <c r="N24" s="6"/>
      <c r="O24" s="7"/>
    </row>
    <row r="25" spans="2:15" x14ac:dyDescent="0.2">
      <c r="B25" s="5"/>
      <c r="C25" s="149" t="s">
        <v>0</v>
      </c>
      <c r="D25" s="6"/>
      <c r="E25" s="6"/>
      <c r="F25" s="6"/>
      <c r="G25" s="6"/>
      <c r="H25" s="6"/>
      <c r="I25" s="6"/>
      <c r="J25" s="6"/>
      <c r="K25" s="6"/>
      <c r="L25" s="6"/>
      <c r="M25" s="6"/>
      <c r="N25" s="153" t="str">
        <f>Version!I24</f>
        <v>Version:</v>
      </c>
      <c r="O25" s="13" t="str">
        <f>Version!J24</f>
        <v>2015v11</v>
      </c>
    </row>
    <row r="26" spans="2:15" ht="13.5" thickBot="1" x14ac:dyDescent="0.25">
      <c r="B26" s="9"/>
      <c r="C26" s="10"/>
      <c r="D26" s="10"/>
      <c r="E26" s="10"/>
      <c r="F26" s="10"/>
      <c r="G26" s="10"/>
      <c r="H26" s="10"/>
      <c r="I26" s="10"/>
      <c r="J26" s="10"/>
      <c r="K26" s="10"/>
      <c r="L26" s="10"/>
      <c r="M26" s="10"/>
      <c r="N26" s="11"/>
      <c r="O26" s="12"/>
    </row>
  </sheetData>
  <sheetProtection algorithmName="SHA-512" hashValue="Vt/a55oFTg9CPV3gRzGvZtdM3j+z6owNXMgVTXVwD7DTqyp4XoJLzumZww4ml2xnKY4G4+CCikGfDLMIAokc8g==" saltValue="DQcSHxfJcx94RoIOV3MBfw==" spinCount="100000" sheet="1" objects="1" scenarios="1" insertHyperlinks="0" selectLockedCells="1" selectUnlockedCells="1"/>
  <mergeCells count="5">
    <mergeCell ref="E17:L23"/>
    <mergeCell ref="C13:N13"/>
    <mergeCell ref="C14:N14"/>
    <mergeCell ref="G12:J12"/>
    <mergeCell ref="H15:I15"/>
  </mergeCells>
  <phoneticPr fontId="2" type="noConversion"/>
  <pageMargins left="1.38" right="0.75" top="1.64" bottom="0.68" header="0.5" footer="0.5"/>
  <pageSetup paperSize="9" scale="72" orientation="landscape" r:id="rId1"/>
  <headerFooter alignWithMargins="0">
    <oddHeader>&amp;C&amp;"Arial,Bold"&amp;20www.excelinbusiness.co.uk</oddHeader>
    <oddFooter>&amp;L&amp;8&amp;D&amp;R&amp;8www.excelinbusiness.co.uk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O34"/>
  <sheetViews>
    <sheetView showRowColHeaders="0" zoomScale="115" zoomScaleNormal="115" workbookViewId="0">
      <selection activeCell="R25" sqref="R25"/>
    </sheetView>
  </sheetViews>
  <sheetFormatPr defaultColWidth="9.140625" defaultRowHeight="12.75" x14ac:dyDescent="0.2"/>
  <cols>
    <col min="1" max="1" width="18.7109375" style="1" customWidth="1"/>
    <col min="2" max="14" width="9.140625" style="1"/>
    <col min="15" max="15" width="4.85546875" style="1" customWidth="1"/>
    <col min="16" max="16384" width="9.140625" style="1"/>
  </cols>
  <sheetData>
    <row r="1" spans="2:15" ht="23.1" customHeight="1" thickBot="1" x14ac:dyDescent="0.25"/>
    <row r="2" spans="2:15" x14ac:dyDescent="0.2">
      <c r="B2" s="15"/>
      <c r="C2" s="16"/>
      <c r="D2" s="16"/>
      <c r="E2" s="16"/>
      <c r="F2" s="16"/>
      <c r="G2" s="16"/>
      <c r="H2" s="16"/>
      <c r="I2" s="16"/>
      <c r="J2" s="16"/>
      <c r="K2" s="16"/>
      <c r="L2" s="16"/>
      <c r="M2" s="16"/>
      <c r="N2" s="16"/>
      <c r="O2" s="17"/>
    </row>
    <row r="3" spans="2:15" x14ac:dyDescent="0.2">
      <c r="B3" s="18"/>
      <c r="C3" s="14"/>
      <c r="D3" s="14"/>
      <c r="E3" s="14"/>
      <c r="F3" s="14"/>
      <c r="G3" s="14"/>
      <c r="H3" s="14"/>
      <c r="I3" s="14"/>
      <c r="J3" s="14"/>
      <c r="K3" s="14"/>
      <c r="L3" s="14"/>
      <c r="M3" s="14"/>
      <c r="N3" s="14"/>
      <c r="O3" s="19"/>
    </row>
    <row r="4" spans="2:15" x14ac:dyDescent="0.2">
      <c r="B4" s="18"/>
      <c r="C4" s="14"/>
      <c r="D4" s="14"/>
      <c r="E4" s="14"/>
      <c r="F4" s="14"/>
      <c r="G4" s="14"/>
      <c r="H4" s="14"/>
      <c r="I4" s="14"/>
      <c r="J4" s="14"/>
      <c r="K4" s="14"/>
      <c r="L4" s="14"/>
      <c r="M4" s="14"/>
      <c r="N4" s="14"/>
      <c r="O4" s="19"/>
    </row>
    <row r="5" spans="2:15" x14ac:dyDescent="0.2">
      <c r="B5" s="18"/>
      <c r="C5" s="14"/>
      <c r="D5" s="14"/>
      <c r="E5" s="14"/>
      <c r="F5" s="14"/>
      <c r="G5" s="14"/>
      <c r="H5" s="14"/>
      <c r="I5" s="14"/>
      <c r="J5" s="14"/>
      <c r="K5" s="14"/>
      <c r="L5" s="14"/>
      <c r="M5" s="14"/>
      <c r="N5" s="14"/>
      <c r="O5" s="19"/>
    </row>
    <row r="6" spans="2:15" x14ac:dyDescent="0.2">
      <c r="B6" s="18"/>
      <c r="C6" s="14"/>
      <c r="D6" s="14"/>
      <c r="E6" s="14"/>
      <c r="F6" s="14"/>
      <c r="G6" s="14"/>
      <c r="H6" s="14"/>
      <c r="I6" s="14"/>
      <c r="J6" s="14"/>
      <c r="K6" s="14"/>
      <c r="L6" s="14"/>
      <c r="M6" s="14"/>
      <c r="N6" s="14"/>
      <c r="O6" s="19"/>
    </row>
    <row r="7" spans="2:15" x14ac:dyDescent="0.2">
      <c r="B7" s="18"/>
      <c r="C7" s="14"/>
      <c r="D7" s="14"/>
      <c r="E7" s="14"/>
      <c r="F7" s="14"/>
      <c r="G7" s="14"/>
      <c r="H7" s="14"/>
      <c r="I7" s="14"/>
      <c r="J7" s="14"/>
      <c r="K7" s="14"/>
      <c r="L7" s="14"/>
      <c r="M7" s="14"/>
      <c r="N7" s="14"/>
      <c r="O7" s="19"/>
    </row>
    <row r="8" spans="2:15" x14ac:dyDescent="0.2">
      <c r="B8" s="18"/>
      <c r="C8" s="14"/>
      <c r="D8" s="14"/>
      <c r="E8" s="14"/>
      <c r="F8" s="14"/>
      <c r="G8" s="14"/>
      <c r="H8" s="14"/>
      <c r="I8" s="14"/>
      <c r="J8" s="14"/>
      <c r="K8" s="14"/>
      <c r="L8" s="14"/>
      <c r="M8" s="14"/>
      <c r="N8" s="14"/>
      <c r="O8" s="19"/>
    </row>
    <row r="9" spans="2:15" x14ac:dyDescent="0.2">
      <c r="B9" s="18"/>
      <c r="C9" s="14"/>
      <c r="D9" s="14"/>
      <c r="E9" s="14"/>
      <c r="F9" s="14"/>
      <c r="G9" s="14"/>
      <c r="H9" s="14"/>
      <c r="I9" s="14"/>
      <c r="J9" s="14"/>
      <c r="K9" s="14"/>
      <c r="L9" s="14"/>
      <c r="M9" s="14"/>
      <c r="N9" s="14"/>
      <c r="O9" s="19"/>
    </row>
    <row r="10" spans="2:15" x14ac:dyDescent="0.2">
      <c r="B10" s="18"/>
      <c r="C10" s="14"/>
      <c r="D10" s="14"/>
      <c r="E10" s="14"/>
      <c r="F10" s="14"/>
      <c r="G10" s="14"/>
      <c r="H10" s="14"/>
      <c r="I10" s="14"/>
      <c r="J10" s="14"/>
      <c r="K10" s="14"/>
      <c r="L10" s="14"/>
      <c r="M10" s="14"/>
      <c r="N10" s="14"/>
      <c r="O10" s="19"/>
    </row>
    <row r="11" spans="2:15" x14ac:dyDescent="0.2">
      <c r="B11" s="18"/>
      <c r="C11" s="14"/>
      <c r="D11" s="14"/>
      <c r="E11" s="14"/>
      <c r="F11" s="14"/>
      <c r="G11" s="14"/>
      <c r="H11" s="14"/>
      <c r="I11" s="14"/>
      <c r="J11" s="14"/>
      <c r="K11" s="14"/>
      <c r="L11" s="14"/>
      <c r="M11" s="14"/>
      <c r="N11" s="14"/>
      <c r="O11" s="19"/>
    </row>
    <row r="12" spans="2:15" x14ac:dyDescent="0.2">
      <c r="B12" s="18"/>
      <c r="C12" s="14"/>
      <c r="D12" s="14"/>
      <c r="E12" s="14"/>
      <c r="F12" s="14"/>
      <c r="G12" s="14"/>
      <c r="H12" s="14"/>
      <c r="I12" s="14"/>
      <c r="J12" s="14"/>
      <c r="K12" s="14"/>
      <c r="L12" s="14"/>
      <c r="M12" s="14"/>
      <c r="N12" s="14"/>
      <c r="O12" s="19"/>
    </row>
    <row r="13" spans="2:15" x14ac:dyDescent="0.2">
      <c r="B13" s="18"/>
      <c r="C13" s="14"/>
      <c r="D13" s="14"/>
      <c r="E13" s="14"/>
      <c r="F13" s="14"/>
      <c r="G13" s="14"/>
      <c r="H13" s="14"/>
      <c r="I13" s="14"/>
      <c r="J13" s="14"/>
      <c r="K13" s="14"/>
      <c r="L13" s="14"/>
      <c r="M13" s="14"/>
      <c r="N13" s="14"/>
      <c r="O13" s="19"/>
    </row>
    <row r="14" spans="2:15" x14ac:dyDescent="0.2">
      <c r="B14" s="18"/>
      <c r="C14" s="14"/>
      <c r="D14" s="14"/>
      <c r="E14" s="14"/>
      <c r="F14" s="14"/>
      <c r="G14" s="14"/>
      <c r="H14" s="14"/>
      <c r="I14" s="14"/>
      <c r="J14" s="14"/>
      <c r="K14" s="14"/>
      <c r="L14" s="14"/>
      <c r="M14" s="14"/>
      <c r="N14" s="14"/>
      <c r="O14" s="19"/>
    </row>
    <row r="15" spans="2:15" x14ac:dyDescent="0.2">
      <c r="B15" s="18"/>
      <c r="C15" s="14"/>
      <c r="D15" s="14"/>
      <c r="E15" s="14"/>
      <c r="F15" s="14"/>
      <c r="G15" s="14"/>
      <c r="H15" s="14"/>
      <c r="I15" s="14"/>
      <c r="J15" s="14"/>
      <c r="K15" s="14"/>
      <c r="L15" s="14"/>
      <c r="M15" s="14"/>
      <c r="N15" s="14"/>
      <c r="O15" s="19"/>
    </row>
    <row r="16" spans="2:15" x14ac:dyDescent="0.2">
      <c r="B16" s="18"/>
      <c r="C16" s="14"/>
      <c r="D16" s="14"/>
      <c r="E16" s="14"/>
      <c r="F16" s="14"/>
      <c r="G16" s="14"/>
      <c r="H16" s="14"/>
      <c r="I16" s="14"/>
      <c r="J16" s="14"/>
      <c r="K16" s="14"/>
      <c r="L16" s="14"/>
      <c r="M16" s="14"/>
      <c r="N16" s="14"/>
      <c r="O16" s="19"/>
    </row>
    <row r="17" spans="2:15" x14ac:dyDescent="0.2">
      <c r="B17" s="18"/>
      <c r="C17" s="14"/>
      <c r="D17" s="14"/>
      <c r="E17" s="14"/>
      <c r="F17" s="14"/>
      <c r="G17" s="14"/>
      <c r="H17" s="14"/>
      <c r="I17" s="14"/>
      <c r="J17" s="14"/>
      <c r="K17" s="14"/>
      <c r="L17" s="14"/>
      <c r="M17" s="14"/>
      <c r="N17" s="14"/>
      <c r="O17" s="19"/>
    </row>
    <row r="18" spans="2:15" x14ac:dyDescent="0.2">
      <c r="B18" s="18"/>
      <c r="C18" s="14"/>
      <c r="D18" s="14"/>
      <c r="E18" s="14"/>
      <c r="F18" s="14"/>
      <c r="G18" s="14"/>
      <c r="H18" s="14"/>
      <c r="I18" s="14"/>
      <c r="J18" s="14"/>
      <c r="K18" s="14"/>
      <c r="L18" s="14"/>
      <c r="M18" s="14"/>
      <c r="N18" s="14"/>
      <c r="O18" s="19"/>
    </row>
    <row r="19" spans="2:15" x14ac:dyDescent="0.2">
      <c r="B19" s="18"/>
      <c r="C19" s="14"/>
      <c r="D19" s="14"/>
      <c r="E19" s="14"/>
      <c r="F19" s="14"/>
      <c r="G19" s="14"/>
      <c r="H19" s="14"/>
      <c r="I19" s="14"/>
      <c r="J19" s="14"/>
      <c r="K19" s="14"/>
      <c r="L19" s="14"/>
      <c r="M19" s="14"/>
      <c r="N19" s="14"/>
      <c r="O19" s="19"/>
    </row>
    <row r="20" spans="2:15" x14ac:dyDescent="0.2">
      <c r="B20" s="18"/>
      <c r="C20" s="14"/>
      <c r="D20" s="14"/>
      <c r="E20" s="14"/>
      <c r="F20" s="14"/>
      <c r="G20" s="14"/>
      <c r="H20" s="14"/>
      <c r="I20" s="14"/>
      <c r="J20" s="14"/>
      <c r="K20" s="14"/>
      <c r="L20" s="14"/>
      <c r="M20" s="14"/>
      <c r="N20" s="14"/>
      <c r="O20" s="19"/>
    </row>
    <row r="21" spans="2:15" x14ac:dyDescent="0.2">
      <c r="B21" s="18"/>
      <c r="C21" s="14"/>
      <c r="D21" s="14"/>
      <c r="E21" s="14"/>
      <c r="F21" s="14"/>
      <c r="G21" s="14"/>
      <c r="H21" s="14"/>
      <c r="I21" s="14"/>
      <c r="J21" s="14"/>
      <c r="K21" s="14"/>
      <c r="L21" s="14"/>
      <c r="M21" s="14"/>
      <c r="N21" s="14"/>
      <c r="O21" s="19"/>
    </row>
    <row r="22" spans="2:15" x14ac:dyDescent="0.2">
      <c r="B22" s="18"/>
      <c r="C22" s="14"/>
      <c r="D22" s="14"/>
      <c r="E22" s="14"/>
      <c r="F22" s="14"/>
      <c r="G22" s="14"/>
      <c r="H22" s="14"/>
      <c r="I22" s="14"/>
      <c r="J22" s="14"/>
      <c r="K22" s="14"/>
      <c r="L22" s="14"/>
      <c r="M22" s="14"/>
      <c r="N22" s="14"/>
      <c r="O22" s="19"/>
    </row>
    <row r="23" spans="2:15" x14ac:dyDescent="0.2">
      <c r="B23" s="18"/>
      <c r="C23" s="14"/>
      <c r="D23" s="14"/>
      <c r="E23" s="14"/>
      <c r="F23" s="14"/>
      <c r="G23" s="14"/>
      <c r="H23" s="14"/>
      <c r="I23" s="14"/>
      <c r="J23" s="14"/>
      <c r="K23" s="14"/>
      <c r="L23" s="14"/>
      <c r="M23" s="14"/>
      <c r="N23" s="14"/>
      <c r="O23" s="19"/>
    </row>
    <row r="24" spans="2:15" x14ac:dyDescent="0.2">
      <c r="B24" s="18"/>
      <c r="C24" s="14"/>
      <c r="D24" s="14"/>
      <c r="E24" s="14"/>
      <c r="F24" s="14"/>
      <c r="G24" s="14"/>
      <c r="H24" s="14"/>
      <c r="I24" s="14"/>
      <c r="J24" s="14"/>
      <c r="K24" s="14"/>
      <c r="L24" s="14"/>
      <c r="M24" s="14"/>
      <c r="N24" s="14"/>
      <c r="O24" s="19"/>
    </row>
    <row r="25" spans="2:15" x14ac:dyDescent="0.2">
      <c r="B25" s="18"/>
      <c r="C25" s="14"/>
      <c r="D25" s="14"/>
      <c r="E25" s="14"/>
      <c r="F25" s="14"/>
      <c r="G25" s="14"/>
      <c r="H25" s="14"/>
      <c r="I25" s="14"/>
      <c r="J25" s="14"/>
      <c r="K25" s="14"/>
      <c r="L25" s="14"/>
      <c r="M25" s="14"/>
      <c r="N25" s="14"/>
      <c r="O25" s="19"/>
    </row>
    <row r="26" spans="2:15" x14ac:dyDescent="0.2">
      <c r="B26" s="18"/>
      <c r="C26" s="14"/>
      <c r="D26" s="14"/>
      <c r="E26" s="14"/>
      <c r="F26" s="14"/>
      <c r="G26" s="14"/>
      <c r="H26" s="14"/>
      <c r="I26" s="14"/>
      <c r="J26" s="14"/>
      <c r="K26" s="14"/>
      <c r="L26" s="14"/>
      <c r="M26" s="14"/>
      <c r="N26" s="14"/>
      <c r="O26" s="19"/>
    </row>
    <row r="27" spans="2:15" x14ac:dyDescent="0.2">
      <c r="B27" s="18"/>
      <c r="C27" s="14"/>
      <c r="D27" s="14"/>
      <c r="E27" s="14"/>
      <c r="F27" s="14"/>
      <c r="G27" s="14"/>
      <c r="H27" s="14"/>
      <c r="I27" s="14"/>
      <c r="J27" s="14"/>
      <c r="K27" s="14"/>
      <c r="L27" s="14"/>
      <c r="M27" s="14"/>
      <c r="N27" s="14"/>
      <c r="O27" s="19"/>
    </row>
    <row r="28" spans="2:15" x14ac:dyDescent="0.2">
      <c r="B28" s="18"/>
      <c r="C28" s="14"/>
      <c r="D28" s="14"/>
      <c r="E28" s="14"/>
      <c r="F28" s="14"/>
      <c r="G28" s="14"/>
      <c r="H28" s="14"/>
      <c r="I28" s="14"/>
      <c r="J28" s="14"/>
      <c r="K28" s="14"/>
      <c r="L28" s="14"/>
      <c r="M28" s="14"/>
      <c r="N28" s="14"/>
      <c r="O28" s="19"/>
    </row>
    <row r="29" spans="2:15" x14ac:dyDescent="0.2">
      <c r="B29" s="18"/>
      <c r="C29" s="14"/>
      <c r="D29" s="14"/>
      <c r="E29" s="14"/>
      <c r="F29" s="14"/>
      <c r="G29" s="14"/>
      <c r="H29" s="14"/>
      <c r="I29" s="14"/>
      <c r="J29" s="14"/>
      <c r="K29" s="14"/>
      <c r="L29" s="14"/>
      <c r="M29" s="14"/>
      <c r="N29" s="14"/>
      <c r="O29" s="19"/>
    </row>
    <row r="30" spans="2:15" x14ac:dyDescent="0.2">
      <c r="B30" s="18"/>
      <c r="C30" s="14"/>
      <c r="D30" s="14"/>
      <c r="E30" s="14"/>
      <c r="F30" s="14"/>
      <c r="G30" s="14"/>
      <c r="H30" s="14"/>
      <c r="I30" s="14"/>
      <c r="J30" s="14"/>
      <c r="K30" s="14"/>
      <c r="L30" s="14"/>
      <c r="M30" s="14"/>
      <c r="N30" s="14"/>
      <c r="O30" s="19"/>
    </row>
    <row r="31" spans="2:15" x14ac:dyDescent="0.2">
      <c r="B31" s="18"/>
      <c r="C31" s="14"/>
      <c r="D31" s="14"/>
      <c r="E31" s="14"/>
      <c r="F31" s="14"/>
      <c r="G31" s="14"/>
      <c r="H31" s="14"/>
      <c r="I31" s="14"/>
      <c r="J31" s="14"/>
      <c r="K31" s="14"/>
      <c r="L31" s="14"/>
      <c r="M31" s="14"/>
      <c r="N31" s="14"/>
      <c r="O31" s="19"/>
    </row>
    <row r="32" spans="2:15" x14ac:dyDescent="0.2">
      <c r="B32" s="18"/>
      <c r="C32" s="14"/>
      <c r="D32" s="14"/>
      <c r="E32" s="14"/>
      <c r="F32" s="14"/>
      <c r="G32" s="14"/>
      <c r="H32" s="14"/>
      <c r="I32" s="14"/>
      <c r="J32" s="14"/>
      <c r="K32" s="14"/>
      <c r="L32" s="14"/>
      <c r="M32" s="14"/>
      <c r="N32" s="14"/>
      <c r="O32" s="19"/>
    </row>
    <row r="33" spans="2:15" x14ac:dyDescent="0.2">
      <c r="B33" s="18"/>
      <c r="C33" s="14"/>
      <c r="D33" s="14"/>
      <c r="E33" s="14"/>
      <c r="F33" s="14"/>
      <c r="G33" s="14"/>
      <c r="H33" s="14"/>
      <c r="I33" s="14"/>
      <c r="J33" s="14"/>
      <c r="K33" s="14"/>
      <c r="L33" s="14"/>
      <c r="M33" s="14"/>
      <c r="N33" s="14"/>
      <c r="O33" s="19"/>
    </row>
    <row r="34" spans="2:15" ht="13.5" thickBot="1" x14ac:dyDescent="0.25">
      <c r="B34" s="150" t="s">
        <v>466</v>
      </c>
      <c r="C34" s="21"/>
      <c r="D34" s="21"/>
      <c r="E34" s="21"/>
      <c r="F34" s="21"/>
      <c r="G34" s="21"/>
      <c r="H34" s="21"/>
      <c r="I34" s="21"/>
      <c r="J34" s="21"/>
      <c r="K34" s="21"/>
      <c r="L34" s="21"/>
      <c r="M34" s="154" t="str">
        <f>Version!I24</f>
        <v>Version:</v>
      </c>
      <c r="N34" s="155" t="str">
        <f>Version!J24</f>
        <v>2015v11</v>
      </c>
      <c r="O34" s="22"/>
    </row>
  </sheetData>
  <sheetProtection algorithmName="SHA-512" hashValue="wDHp2V1ZjLH6Rtx6PYSzCPt9SV1hMeuS0UPC8PuDIdLIEQsaNbJ3oiefwAhwm9RBGNoKLMxXAKwbxNttd61u7Q==" saltValue="OIMbqW49uV4NDM4rlh5e3g==" spinCount="100000" sheet="1" objects="1" scenarios="1" insertHyperlinks="0" selectLockedCells="1" selectUnlockedCells="1"/>
  <phoneticPr fontId="2" type="noConversion"/>
  <pageMargins left="0.75" right="0.75" top="1" bottom="1" header="0.5" footer="0.5"/>
  <pageSetup paperSize="9" orientation="landscape" r:id="rId1"/>
  <headerFooter alignWithMargins="0">
    <oddHeader>&amp;C&amp;"Arial,Bold"&amp;24Fourier Analysis Transform Basic Operational System</oddHeader>
    <oddFooter>&amp;L&amp;8&amp;D&amp;R&amp;8www.excelinbusiness.co.uk</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C1:J507"/>
  <sheetViews>
    <sheetView showRowColHeaders="0" zoomScale="110" zoomScaleNormal="110" workbookViewId="0">
      <pane xSplit="10" ySplit="11" topLeftCell="K296" activePane="bottomRight" state="frozenSplit"/>
      <selection pane="topRight" activeCell="M1" sqref="M1"/>
      <selection pane="bottomLeft" activeCell="A28" sqref="A28"/>
      <selection pane="bottomRight" activeCell="L319" sqref="L319"/>
    </sheetView>
  </sheetViews>
  <sheetFormatPr defaultColWidth="9.140625" defaultRowHeight="12.75" x14ac:dyDescent="0.2"/>
  <cols>
    <col min="1" max="1" width="3.7109375" style="199" customWidth="1"/>
    <col min="2" max="2" width="11.28515625" style="199" customWidth="1"/>
    <col min="3" max="3" width="13.7109375" style="199" customWidth="1"/>
    <col min="4" max="4" width="5.28515625" style="199" customWidth="1"/>
    <col min="5" max="5" width="16.7109375" style="199" customWidth="1"/>
    <col min="6" max="6" width="2.5703125" style="199" customWidth="1"/>
    <col min="7" max="7" width="17.5703125" style="199" customWidth="1"/>
    <col min="8" max="8" width="16.42578125" style="199" customWidth="1"/>
    <col min="9" max="16384" width="9.140625" style="199"/>
  </cols>
  <sheetData>
    <row r="1" spans="3:10" ht="8.25" customHeight="1" x14ac:dyDescent="0.2"/>
    <row r="2" spans="3:10" ht="5.25" customHeight="1" thickBot="1" x14ac:dyDescent="0.25"/>
    <row r="3" spans="3:10" ht="1.5" customHeight="1" x14ac:dyDescent="0.2">
      <c r="C3" s="200"/>
      <c r="D3" s="201"/>
      <c r="E3" s="201"/>
      <c r="F3" s="201"/>
      <c r="G3" s="201"/>
      <c r="H3" s="201"/>
      <c r="I3" s="201"/>
      <c r="J3" s="202"/>
    </row>
    <row r="4" spans="3:10" ht="3" customHeight="1" x14ac:dyDescent="0.2">
      <c r="C4" s="203"/>
      <c r="D4" s="204"/>
      <c r="E4" s="204"/>
      <c r="F4" s="206"/>
      <c r="G4" s="204"/>
      <c r="H4" s="204"/>
      <c r="I4" s="204"/>
      <c r="J4" s="205"/>
    </row>
    <row r="5" spans="3:10" ht="35.25" x14ac:dyDescent="0.2">
      <c r="C5" s="207"/>
      <c r="D5" s="208"/>
      <c r="E5" s="208"/>
      <c r="F5" s="209" t="s">
        <v>524</v>
      </c>
      <c r="G5" s="208"/>
      <c r="H5" s="208"/>
      <c r="I5" s="208"/>
      <c r="J5" s="210"/>
    </row>
    <row r="6" spans="3:10" ht="2.25" customHeight="1" x14ac:dyDescent="0.2">
      <c r="C6" s="233"/>
      <c r="D6" s="234"/>
      <c r="E6" s="234"/>
      <c r="F6" s="235"/>
      <c r="G6" s="234"/>
      <c r="H6" s="234"/>
      <c r="I6" s="234"/>
      <c r="J6" s="236"/>
    </row>
    <row r="7" spans="3:10" ht="52.5" customHeight="1" thickBot="1" x14ac:dyDescent="0.25">
      <c r="C7" s="265" t="s">
        <v>529</v>
      </c>
      <c r="D7" s="266"/>
      <c r="E7" s="266"/>
      <c r="F7" s="266"/>
      <c r="G7" s="266"/>
      <c r="H7" s="266"/>
      <c r="I7" s="266"/>
      <c r="J7" s="267"/>
    </row>
    <row r="8" spans="3:10" ht="8.25" customHeight="1" thickBot="1" x14ac:dyDescent="0.25">
      <c r="C8" s="211"/>
      <c r="D8" s="212"/>
      <c r="E8" s="212"/>
      <c r="F8" s="212"/>
      <c r="G8" s="212"/>
      <c r="H8" s="212"/>
      <c r="I8" s="212"/>
      <c r="J8" s="213"/>
    </row>
    <row r="9" spans="3:10" ht="25.5" customHeight="1" x14ac:dyDescent="0.2">
      <c r="C9" s="214"/>
      <c r="D9" s="215"/>
      <c r="E9" s="243" t="s">
        <v>505</v>
      </c>
      <c r="F9" s="242"/>
      <c r="G9" s="258" t="s">
        <v>528</v>
      </c>
      <c r="H9" s="248" t="s">
        <v>516</v>
      </c>
      <c r="I9" s="216"/>
      <c r="J9" s="217"/>
    </row>
    <row r="10" spans="3:10" x14ac:dyDescent="0.2">
      <c r="C10" s="214"/>
      <c r="D10" s="216"/>
      <c r="E10" s="244" t="s">
        <v>506</v>
      </c>
      <c r="F10" s="242"/>
      <c r="G10" s="246" t="s">
        <v>507</v>
      </c>
      <c r="H10" s="251">
        <v>5</v>
      </c>
      <c r="I10" s="216"/>
      <c r="J10" s="217"/>
    </row>
    <row r="11" spans="3:10" ht="19.5" customHeight="1" thickBot="1" x14ac:dyDescent="0.25">
      <c r="C11" s="214"/>
      <c r="D11" s="216"/>
      <c r="E11" s="245"/>
      <c r="F11" s="242"/>
      <c r="G11" s="257" t="s">
        <v>527</v>
      </c>
      <c r="H11" s="249" t="s">
        <v>517</v>
      </c>
      <c r="I11" s="216"/>
      <c r="J11" s="217"/>
    </row>
    <row r="12" spans="3:10" x14ac:dyDescent="0.2">
      <c r="C12" s="214"/>
      <c r="D12" s="216"/>
      <c r="E12" s="241">
        <v>33147</v>
      </c>
      <c r="F12" s="225"/>
      <c r="G12" s="255">
        <v>680.14</v>
      </c>
      <c r="H12" s="247">
        <f t="shared" ref="H12:H56" si="0">G12*$H$10</f>
        <v>3400.7</v>
      </c>
      <c r="I12" s="227"/>
      <c r="J12" s="217"/>
    </row>
    <row r="13" spans="3:10" x14ac:dyDescent="0.2">
      <c r="C13" s="214"/>
      <c r="D13" s="216"/>
      <c r="E13" s="230">
        <v>33178</v>
      </c>
      <c r="F13" s="225"/>
      <c r="G13" s="255">
        <v>681.01</v>
      </c>
      <c r="H13" s="240">
        <f t="shared" si="0"/>
        <v>3405.05</v>
      </c>
      <c r="I13" s="227"/>
      <c r="J13" s="217"/>
    </row>
    <row r="14" spans="3:10" x14ac:dyDescent="0.2">
      <c r="C14" s="214"/>
      <c r="D14" s="216"/>
      <c r="E14" s="230">
        <v>33208</v>
      </c>
      <c r="F14" s="225"/>
      <c r="G14" s="255">
        <v>673.8</v>
      </c>
      <c r="H14" s="240">
        <f t="shared" si="0"/>
        <v>3369</v>
      </c>
      <c r="I14" s="227"/>
      <c r="J14" s="217"/>
    </row>
    <row r="15" spans="3:10" x14ac:dyDescent="0.2">
      <c r="C15" s="214"/>
      <c r="D15" s="216"/>
      <c r="E15" s="230">
        <v>33239</v>
      </c>
      <c r="F15" s="225"/>
      <c r="G15" s="255">
        <v>679.13</v>
      </c>
      <c r="H15" s="240">
        <f t="shared" si="0"/>
        <v>3395.65</v>
      </c>
      <c r="I15" s="227"/>
      <c r="J15" s="217"/>
    </row>
    <row r="16" spans="3:10" x14ac:dyDescent="0.2">
      <c r="C16" s="214"/>
      <c r="D16" s="216"/>
      <c r="E16" s="230">
        <v>33270</v>
      </c>
      <c r="F16" s="225"/>
      <c r="G16" s="255">
        <v>644.09</v>
      </c>
      <c r="H16" s="240">
        <f t="shared" si="0"/>
        <v>3220.4500000000003</v>
      </c>
      <c r="I16" s="227"/>
      <c r="J16" s="217"/>
    </row>
    <row r="17" spans="3:10" x14ac:dyDescent="0.2">
      <c r="C17" s="214"/>
      <c r="D17" s="216"/>
      <c r="E17" s="230">
        <v>33298</v>
      </c>
      <c r="F17" s="225"/>
      <c r="G17" s="255">
        <v>642.19000000000005</v>
      </c>
      <c r="H17" s="240">
        <f t="shared" si="0"/>
        <v>3210.9500000000003</v>
      </c>
      <c r="I17" s="227" t="s">
        <v>3</v>
      </c>
      <c r="J17" s="217"/>
    </row>
    <row r="18" spans="3:10" x14ac:dyDescent="0.2">
      <c r="C18" s="214"/>
      <c r="D18" s="216"/>
      <c r="E18" s="230">
        <v>33329</v>
      </c>
      <c r="F18" s="225"/>
      <c r="G18" s="255">
        <v>632.52</v>
      </c>
      <c r="H18" s="240">
        <f t="shared" si="0"/>
        <v>3162.6</v>
      </c>
      <c r="I18" s="227"/>
      <c r="J18" s="217"/>
    </row>
    <row r="19" spans="3:10" x14ac:dyDescent="0.2">
      <c r="C19" s="214"/>
      <c r="D19" s="216"/>
      <c r="E19" s="230">
        <v>33359</v>
      </c>
      <c r="F19" s="225"/>
      <c r="G19" s="255">
        <v>628.27</v>
      </c>
      <c r="H19" s="240">
        <f t="shared" si="0"/>
        <v>3141.35</v>
      </c>
      <c r="I19" s="227"/>
      <c r="J19" s="217"/>
    </row>
    <row r="20" spans="3:10" x14ac:dyDescent="0.2">
      <c r="C20" s="214"/>
      <c r="D20" s="216"/>
      <c r="E20" s="230">
        <v>33390</v>
      </c>
      <c r="F20" s="225"/>
      <c r="G20" s="255">
        <v>643.86</v>
      </c>
      <c r="H20" s="240">
        <f t="shared" si="0"/>
        <v>3219.3</v>
      </c>
      <c r="I20" s="227"/>
      <c r="J20" s="217"/>
    </row>
    <row r="21" spans="3:10" x14ac:dyDescent="0.2">
      <c r="C21" s="214"/>
      <c r="D21" s="216"/>
      <c r="E21" s="230">
        <v>33420</v>
      </c>
      <c r="F21" s="225"/>
      <c r="G21" s="255">
        <v>643.98</v>
      </c>
      <c r="H21" s="240">
        <f t="shared" si="0"/>
        <v>3219.9</v>
      </c>
      <c r="I21" s="227"/>
      <c r="J21" s="217"/>
    </row>
    <row r="22" spans="3:10" x14ac:dyDescent="0.2">
      <c r="C22" s="214"/>
      <c r="D22" s="216"/>
      <c r="E22" s="230">
        <v>33451</v>
      </c>
      <c r="F22" s="225"/>
      <c r="G22" s="255">
        <v>621.72</v>
      </c>
      <c r="H22" s="240">
        <f t="shared" si="0"/>
        <v>3108.6000000000004</v>
      </c>
      <c r="I22" s="227"/>
      <c r="J22" s="217"/>
    </row>
    <row r="23" spans="3:10" x14ac:dyDescent="0.2">
      <c r="C23" s="214"/>
      <c r="D23" s="216"/>
      <c r="E23" s="230">
        <v>33482</v>
      </c>
      <c r="F23" s="225"/>
      <c r="G23" s="255">
        <v>606.70000000000005</v>
      </c>
      <c r="H23" s="240">
        <f t="shared" si="0"/>
        <v>3033.5</v>
      </c>
      <c r="I23" s="227"/>
      <c r="J23" s="217"/>
    </row>
    <row r="24" spans="3:10" x14ac:dyDescent="0.2">
      <c r="C24" s="214"/>
      <c r="D24" s="216"/>
      <c r="E24" s="230">
        <v>33512</v>
      </c>
      <c r="F24" s="225"/>
      <c r="G24" s="255">
        <v>623.17999999999995</v>
      </c>
      <c r="H24" s="240">
        <f t="shared" si="0"/>
        <v>3115.8999999999996</v>
      </c>
      <c r="I24" s="227"/>
      <c r="J24" s="217"/>
    </row>
    <row r="25" spans="3:10" x14ac:dyDescent="0.2">
      <c r="C25" s="214"/>
      <c r="D25" s="216"/>
      <c r="E25" s="230">
        <v>33543</v>
      </c>
      <c r="F25" s="225"/>
      <c r="G25" s="255">
        <v>624.25</v>
      </c>
      <c r="H25" s="240">
        <f t="shared" si="0"/>
        <v>3121.25</v>
      </c>
      <c r="I25" s="227"/>
      <c r="J25" s="217"/>
    </row>
    <row r="26" spans="3:10" x14ac:dyDescent="0.2">
      <c r="C26" s="214"/>
      <c r="D26" s="216"/>
      <c r="E26" s="230">
        <v>33573</v>
      </c>
      <c r="F26" s="225"/>
      <c r="G26" s="255">
        <v>625.03</v>
      </c>
      <c r="H26" s="240">
        <f t="shared" si="0"/>
        <v>3125.1499999999996</v>
      </c>
      <c r="I26" s="227"/>
      <c r="J26" s="217"/>
    </row>
    <row r="27" spans="3:10" x14ac:dyDescent="0.2">
      <c r="C27" s="214"/>
      <c r="D27" s="216"/>
      <c r="E27" s="230">
        <v>33604</v>
      </c>
      <c r="F27" s="225"/>
      <c r="G27" s="255">
        <v>612.70000000000005</v>
      </c>
      <c r="H27" s="240">
        <f t="shared" si="0"/>
        <v>3063.5</v>
      </c>
      <c r="I27" s="227"/>
      <c r="J27" s="217"/>
    </row>
    <row r="28" spans="3:10" x14ac:dyDescent="0.2">
      <c r="C28" s="214"/>
      <c r="D28" s="216"/>
      <c r="E28" s="230">
        <v>33635</v>
      </c>
      <c r="F28" s="225"/>
      <c r="G28" s="255">
        <v>609.12</v>
      </c>
      <c r="H28" s="240">
        <f t="shared" si="0"/>
        <v>3045.6</v>
      </c>
      <c r="I28" s="227"/>
      <c r="J28" s="217"/>
    </row>
    <row r="29" spans="3:10" x14ac:dyDescent="0.2">
      <c r="C29" s="214"/>
      <c r="D29" s="216"/>
      <c r="E29" s="230">
        <v>33664</v>
      </c>
      <c r="F29" s="225"/>
      <c r="G29" s="255">
        <v>589.61</v>
      </c>
      <c r="H29" s="240">
        <f t="shared" si="0"/>
        <v>2948.05</v>
      </c>
      <c r="I29" s="227"/>
      <c r="J29" s="217"/>
    </row>
    <row r="30" spans="3:10" x14ac:dyDescent="0.2">
      <c r="C30" s="214"/>
      <c r="D30" s="216"/>
      <c r="E30" s="230">
        <v>33695</v>
      </c>
      <c r="F30" s="225"/>
      <c r="G30" s="255">
        <v>578.9</v>
      </c>
      <c r="H30" s="240">
        <f t="shared" si="0"/>
        <v>2894.5</v>
      </c>
      <c r="I30" s="227"/>
      <c r="J30" s="217"/>
    </row>
    <row r="31" spans="3:10" x14ac:dyDescent="0.2">
      <c r="C31" s="214"/>
      <c r="D31" s="216"/>
      <c r="E31" s="230">
        <v>33725</v>
      </c>
      <c r="F31" s="225"/>
      <c r="G31" s="255">
        <v>575.95000000000005</v>
      </c>
      <c r="H31" s="240">
        <f t="shared" si="0"/>
        <v>2879.75</v>
      </c>
      <c r="I31" s="227"/>
      <c r="J31" s="217"/>
    </row>
    <row r="32" spans="3:10" x14ac:dyDescent="0.2">
      <c r="C32" s="214"/>
      <c r="D32" s="216"/>
      <c r="E32" s="230">
        <v>33756</v>
      </c>
      <c r="F32" s="225"/>
      <c r="G32" s="255">
        <v>580.30999999999995</v>
      </c>
      <c r="H32" s="240">
        <f t="shared" si="0"/>
        <v>2901.5499999999997</v>
      </c>
      <c r="I32" s="227"/>
      <c r="J32" s="217"/>
    </row>
    <row r="33" spans="3:10" x14ac:dyDescent="0.2">
      <c r="C33" s="214"/>
      <c r="D33" s="216"/>
      <c r="E33" s="230">
        <v>33786</v>
      </c>
      <c r="F33" s="225"/>
      <c r="G33" s="255">
        <v>599.89</v>
      </c>
      <c r="H33" s="240">
        <f t="shared" si="0"/>
        <v>2999.45</v>
      </c>
      <c r="I33" s="227"/>
      <c r="J33" s="217"/>
    </row>
    <row r="34" spans="3:10" x14ac:dyDescent="0.2">
      <c r="C34" s="214"/>
      <c r="D34" s="216"/>
      <c r="E34" s="230">
        <v>33817</v>
      </c>
      <c r="F34" s="225"/>
      <c r="G34" s="255">
        <v>580.48</v>
      </c>
      <c r="H34" s="240">
        <f t="shared" si="0"/>
        <v>2902.4</v>
      </c>
      <c r="I34" s="227"/>
      <c r="J34" s="217"/>
    </row>
    <row r="35" spans="3:10" x14ac:dyDescent="0.2">
      <c r="C35" s="214"/>
      <c r="D35" s="216"/>
      <c r="E35" s="230">
        <v>33848</v>
      </c>
      <c r="F35" s="225"/>
      <c r="G35" s="255">
        <v>583.9</v>
      </c>
      <c r="H35" s="240">
        <f t="shared" si="0"/>
        <v>2919.5</v>
      </c>
      <c r="I35" s="227"/>
      <c r="J35" s="217"/>
    </row>
    <row r="36" spans="3:10" x14ac:dyDescent="0.2">
      <c r="C36" s="214"/>
      <c r="D36" s="216"/>
      <c r="E36" s="230">
        <v>33878</v>
      </c>
      <c r="F36" s="225"/>
      <c r="G36" s="255">
        <v>579.24</v>
      </c>
      <c r="H36" s="240">
        <f t="shared" si="0"/>
        <v>2896.2</v>
      </c>
      <c r="I36" s="227"/>
      <c r="J36" s="217"/>
    </row>
    <row r="37" spans="3:10" x14ac:dyDescent="0.2">
      <c r="C37" s="214"/>
      <c r="D37" s="216"/>
      <c r="E37" s="230">
        <v>33909</v>
      </c>
      <c r="F37" s="225"/>
      <c r="G37" s="255">
        <v>563</v>
      </c>
      <c r="H37" s="240">
        <f t="shared" si="0"/>
        <v>2815</v>
      </c>
      <c r="I37" s="227"/>
      <c r="J37" s="217"/>
    </row>
    <row r="38" spans="3:10" x14ac:dyDescent="0.2">
      <c r="C38" s="214"/>
      <c r="D38" s="216"/>
      <c r="E38" s="230">
        <v>33939</v>
      </c>
      <c r="F38" s="225"/>
      <c r="G38" s="255">
        <v>563.15</v>
      </c>
      <c r="H38" s="240">
        <f t="shared" si="0"/>
        <v>2815.75</v>
      </c>
      <c r="I38" s="227"/>
      <c r="J38" s="217"/>
    </row>
    <row r="39" spans="3:10" x14ac:dyDescent="0.2">
      <c r="C39" s="214"/>
      <c r="D39" s="216"/>
      <c r="E39" s="230">
        <v>33970</v>
      </c>
      <c r="F39" s="225"/>
      <c r="G39" s="255">
        <v>550.5</v>
      </c>
      <c r="H39" s="240">
        <f t="shared" si="0"/>
        <v>2752.5</v>
      </c>
      <c r="I39" s="227"/>
      <c r="J39" s="217"/>
    </row>
    <row r="40" spans="3:10" x14ac:dyDescent="0.2">
      <c r="C40" s="214"/>
      <c r="D40" s="216"/>
      <c r="E40" s="230">
        <v>34001</v>
      </c>
      <c r="F40" s="225"/>
      <c r="G40" s="255">
        <v>549.29</v>
      </c>
      <c r="H40" s="240">
        <f t="shared" si="0"/>
        <v>2746.45</v>
      </c>
      <c r="I40" s="227"/>
      <c r="J40" s="217"/>
    </row>
    <row r="41" spans="3:10" x14ac:dyDescent="0.2">
      <c r="C41" s="214"/>
      <c r="D41" s="216"/>
      <c r="E41" s="230">
        <v>34029</v>
      </c>
      <c r="F41" s="225"/>
      <c r="G41" s="255">
        <v>548.88</v>
      </c>
      <c r="H41" s="240">
        <f t="shared" si="0"/>
        <v>2744.4</v>
      </c>
      <c r="I41" s="227"/>
      <c r="J41" s="217"/>
    </row>
    <row r="42" spans="3:10" x14ac:dyDescent="0.2">
      <c r="C42" s="214"/>
      <c r="D42" s="216"/>
      <c r="E42" s="230">
        <v>34060</v>
      </c>
      <c r="F42" s="225"/>
      <c r="G42" s="255">
        <v>566.51</v>
      </c>
      <c r="H42" s="240">
        <f t="shared" si="0"/>
        <v>2832.55</v>
      </c>
      <c r="I42" s="227"/>
      <c r="J42" s="217"/>
    </row>
    <row r="43" spans="3:10" x14ac:dyDescent="0.2">
      <c r="C43" s="214"/>
      <c r="D43" s="216"/>
      <c r="E43" s="230">
        <v>34090</v>
      </c>
      <c r="F43" s="225"/>
      <c r="G43" s="255">
        <v>608.61</v>
      </c>
      <c r="H43" s="240">
        <f t="shared" si="0"/>
        <v>3043.05</v>
      </c>
      <c r="I43" s="227"/>
      <c r="J43" s="217"/>
    </row>
    <row r="44" spans="3:10" x14ac:dyDescent="0.2">
      <c r="C44" s="214"/>
      <c r="D44" s="216"/>
      <c r="E44" s="230">
        <v>34121</v>
      </c>
      <c r="F44" s="225"/>
      <c r="G44" s="255">
        <v>614.79999999999995</v>
      </c>
      <c r="H44" s="240">
        <f t="shared" si="0"/>
        <v>3074</v>
      </c>
      <c r="I44" s="227"/>
      <c r="J44" s="217"/>
    </row>
    <row r="45" spans="3:10" x14ac:dyDescent="0.2">
      <c r="C45" s="214"/>
      <c r="D45" s="216"/>
      <c r="E45" s="230">
        <v>34151</v>
      </c>
      <c r="F45" s="225"/>
      <c r="G45" s="255">
        <v>649.28</v>
      </c>
      <c r="H45" s="240">
        <f t="shared" si="0"/>
        <v>3246.3999999999996</v>
      </c>
      <c r="I45" s="227"/>
      <c r="J45" s="217"/>
    </row>
    <row r="46" spans="3:10" x14ac:dyDescent="0.2">
      <c r="C46" s="214"/>
      <c r="D46" s="216"/>
      <c r="E46" s="230">
        <v>34182</v>
      </c>
      <c r="F46" s="225"/>
      <c r="G46" s="255">
        <v>622.89</v>
      </c>
      <c r="H46" s="240">
        <f t="shared" si="0"/>
        <v>3114.45</v>
      </c>
      <c r="I46" s="227"/>
      <c r="J46" s="217"/>
    </row>
    <row r="47" spans="3:10" x14ac:dyDescent="0.2">
      <c r="C47" s="214"/>
      <c r="D47" s="216"/>
      <c r="E47" s="230">
        <v>34213</v>
      </c>
      <c r="F47" s="225"/>
      <c r="G47" s="255">
        <v>583.86</v>
      </c>
      <c r="H47" s="240">
        <f t="shared" si="0"/>
        <v>2919.3</v>
      </c>
      <c r="I47" s="227"/>
      <c r="J47" s="217"/>
    </row>
    <row r="48" spans="3:10" x14ac:dyDescent="0.2">
      <c r="C48" s="214"/>
      <c r="D48" s="216"/>
      <c r="E48" s="230">
        <v>34243</v>
      </c>
      <c r="F48" s="225"/>
      <c r="G48" s="255">
        <v>596.89</v>
      </c>
      <c r="H48" s="240">
        <f t="shared" si="0"/>
        <v>2984.45</v>
      </c>
      <c r="I48" s="227"/>
      <c r="J48" s="217"/>
    </row>
    <row r="49" spans="3:10" x14ac:dyDescent="0.2">
      <c r="C49" s="214"/>
      <c r="D49" s="216"/>
      <c r="E49" s="230">
        <v>34274</v>
      </c>
      <c r="F49" s="225"/>
      <c r="G49" s="255">
        <v>612.32000000000005</v>
      </c>
      <c r="H49" s="240">
        <f t="shared" si="0"/>
        <v>3061.6000000000004</v>
      </c>
      <c r="I49" s="227"/>
      <c r="J49" s="217"/>
    </row>
    <row r="50" spans="3:10" x14ac:dyDescent="0.2">
      <c r="C50" s="214"/>
      <c r="D50" s="216"/>
      <c r="E50" s="230">
        <v>34304</v>
      </c>
      <c r="F50" s="225"/>
      <c r="G50" s="255">
        <v>628</v>
      </c>
      <c r="H50" s="240">
        <f t="shared" si="0"/>
        <v>3140</v>
      </c>
      <c r="I50" s="227"/>
      <c r="J50" s="217"/>
    </row>
    <row r="51" spans="3:10" x14ac:dyDescent="0.2">
      <c r="C51" s="214"/>
      <c r="D51" s="216"/>
      <c r="E51" s="230">
        <v>34335</v>
      </c>
      <c r="F51" s="225"/>
      <c r="G51" s="255">
        <v>630.87</v>
      </c>
      <c r="H51" s="240">
        <f t="shared" si="0"/>
        <v>3154.35</v>
      </c>
      <c r="I51" s="227"/>
      <c r="J51" s="217"/>
    </row>
    <row r="52" spans="3:10" x14ac:dyDescent="0.2">
      <c r="C52" s="214"/>
      <c r="D52" s="216"/>
      <c r="E52" s="230">
        <v>34366</v>
      </c>
      <c r="F52" s="225"/>
      <c r="G52" s="255">
        <v>621.35</v>
      </c>
      <c r="H52" s="240">
        <f t="shared" si="0"/>
        <v>3106.75</v>
      </c>
      <c r="I52" s="227"/>
      <c r="J52" s="217"/>
    </row>
    <row r="53" spans="3:10" x14ac:dyDescent="0.2">
      <c r="C53" s="214"/>
      <c r="D53" s="216"/>
      <c r="E53" s="230">
        <v>34394</v>
      </c>
      <c r="F53" s="225"/>
      <c r="G53" s="255">
        <v>622.59</v>
      </c>
      <c r="H53" s="240">
        <f t="shared" si="0"/>
        <v>3112.9500000000003</v>
      </c>
      <c r="I53" s="227"/>
      <c r="J53" s="217"/>
    </row>
    <row r="54" spans="3:10" x14ac:dyDescent="0.2">
      <c r="C54" s="214"/>
      <c r="D54" s="216"/>
      <c r="E54" s="230">
        <v>34425</v>
      </c>
      <c r="F54" s="225"/>
      <c r="G54" s="255">
        <v>610.83000000000004</v>
      </c>
      <c r="H54" s="240">
        <f t="shared" si="0"/>
        <v>3054.15</v>
      </c>
      <c r="I54" s="227"/>
      <c r="J54" s="217"/>
    </row>
    <row r="55" spans="3:10" x14ac:dyDescent="0.2">
      <c r="C55" s="214"/>
      <c r="D55" s="216"/>
      <c r="E55" s="230">
        <v>34455</v>
      </c>
      <c r="F55" s="225"/>
      <c r="G55" s="255">
        <v>617.33000000000004</v>
      </c>
      <c r="H55" s="240">
        <f t="shared" si="0"/>
        <v>3086.65</v>
      </c>
      <c r="I55" s="227"/>
      <c r="J55" s="217"/>
    </row>
    <row r="56" spans="3:10" x14ac:dyDescent="0.2">
      <c r="C56" s="214"/>
      <c r="D56" s="216"/>
      <c r="E56" s="230">
        <v>34486</v>
      </c>
      <c r="F56" s="225"/>
      <c r="G56" s="255">
        <v>621.59</v>
      </c>
      <c r="H56" s="240">
        <f t="shared" si="0"/>
        <v>3107.9500000000003</v>
      </c>
      <c r="I56" s="227"/>
      <c r="J56" s="217"/>
    </row>
    <row r="57" spans="3:10" x14ac:dyDescent="0.2">
      <c r="C57" s="214"/>
      <c r="D57" s="216"/>
      <c r="E57" s="230">
        <v>34516</v>
      </c>
      <c r="F57" s="225"/>
      <c r="G57" s="255">
        <v>619.84</v>
      </c>
      <c r="H57" s="240">
        <f>G57*$H$10</f>
        <v>3099.2000000000003</v>
      </c>
      <c r="I57" s="227"/>
      <c r="J57" s="217"/>
    </row>
    <row r="58" spans="3:10" x14ac:dyDescent="0.2">
      <c r="C58" s="214"/>
      <c r="D58" s="216"/>
      <c r="E58" s="230">
        <v>34547</v>
      </c>
      <c r="F58" s="225"/>
      <c r="G58" s="255">
        <v>609.4</v>
      </c>
      <c r="H58" s="240">
        <f t="shared" ref="H58:H121" si="1">G58*$H$10</f>
        <v>3047</v>
      </c>
      <c r="I58" s="227"/>
      <c r="J58" s="217"/>
    </row>
    <row r="59" spans="3:10" x14ac:dyDescent="0.2">
      <c r="C59" s="214"/>
      <c r="D59" s="216"/>
      <c r="E59" s="230">
        <v>34578</v>
      </c>
      <c r="F59" s="225"/>
      <c r="G59" s="255">
        <v>625.61</v>
      </c>
      <c r="H59" s="240">
        <f t="shared" si="1"/>
        <v>3128.05</v>
      </c>
      <c r="I59" s="227"/>
      <c r="J59" s="217"/>
    </row>
    <row r="60" spans="3:10" x14ac:dyDescent="0.2">
      <c r="C60" s="214"/>
      <c r="D60" s="216"/>
      <c r="E60" s="230">
        <v>34608</v>
      </c>
      <c r="F60" s="225"/>
      <c r="G60" s="255">
        <v>621.75</v>
      </c>
      <c r="H60" s="240">
        <f t="shared" si="1"/>
        <v>3108.75</v>
      </c>
      <c r="I60" s="227"/>
      <c r="J60" s="217"/>
    </row>
    <row r="61" spans="3:10" x14ac:dyDescent="0.2">
      <c r="C61" s="214"/>
      <c r="D61" s="216"/>
      <c r="E61" s="230">
        <v>34639</v>
      </c>
      <c r="F61" s="225"/>
      <c r="G61" s="255">
        <v>612.55999999999995</v>
      </c>
      <c r="H61" s="240">
        <f t="shared" si="1"/>
        <v>3062.7999999999997</v>
      </c>
      <c r="I61" s="227"/>
      <c r="J61" s="217"/>
    </row>
    <row r="62" spans="3:10" x14ac:dyDescent="0.2">
      <c r="C62" s="214"/>
      <c r="D62" s="216"/>
      <c r="E62" s="230">
        <v>34669</v>
      </c>
      <c r="F62" s="225"/>
      <c r="G62" s="255">
        <v>604.54</v>
      </c>
      <c r="H62" s="240">
        <f t="shared" si="1"/>
        <v>3022.7</v>
      </c>
      <c r="I62" s="227"/>
      <c r="J62" s="217"/>
    </row>
    <row r="63" spans="3:10" x14ac:dyDescent="0.2">
      <c r="C63" s="214"/>
      <c r="D63" s="216"/>
      <c r="E63" s="230">
        <v>34700</v>
      </c>
      <c r="F63" s="225"/>
      <c r="G63" s="255">
        <v>600.96</v>
      </c>
      <c r="H63" s="240">
        <f t="shared" si="1"/>
        <v>3004.8</v>
      </c>
      <c r="I63" s="227"/>
      <c r="J63" s="217"/>
    </row>
    <row r="64" spans="3:10" x14ac:dyDescent="0.2">
      <c r="C64" s="214"/>
      <c r="D64" s="216"/>
      <c r="E64" s="230">
        <v>34731</v>
      </c>
      <c r="F64" s="225"/>
      <c r="G64" s="255">
        <v>595.45000000000005</v>
      </c>
      <c r="H64" s="240">
        <f t="shared" si="1"/>
        <v>2977.25</v>
      </c>
      <c r="I64" s="227"/>
      <c r="J64" s="217"/>
    </row>
    <row r="65" spans="3:10" x14ac:dyDescent="0.2">
      <c r="C65" s="214"/>
      <c r="D65" s="216"/>
      <c r="E65" s="230">
        <v>34759</v>
      </c>
      <c r="F65" s="225"/>
      <c r="G65" s="255">
        <v>602.79</v>
      </c>
      <c r="H65" s="240">
        <f t="shared" si="1"/>
        <v>3013.95</v>
      </c>
      <c r="I65" s="227"/>
      <c r="J65" s="217"/>
    </row>
    <row r="66" spans="3:10" x14ac:dyDescent="0.2">
      <c r="C66" s="214"/>
      <c r="D66" s="216"/>
      <c r="E66" s="230">
        <v>34790</v>
      </c>
      <c r="F66" s="225"/>
      <c r="G66" s="255">
        <v>614.09</v>
      </c>
      <c r="H66" s="240">
        <f t="shared" si="1"/>
        <v>3070.4500000000003</v>
      </c>
      <c r="I66" s="227"/>
      <c r="J66" s="217"/>
    </row>
    <row r="67" spans="3:10" x14ac:dyDescent="0.2">
      <c r="C67" s="214"/>
      <c r="D67" s="216"/>
      <c r="E67" s="230">
        <v>34820</v>
      </c>
      <c r="F67" s="225"/>
      <c r="G67" s="255">
        <v>603.74</v>
      </c>
      <c r="H67" s="240">
        <f t="shared" si="1"/>
        <v>3018.7</v>
      </c>
      <c r="I67" s="227"/>
      <c r="J67" s="217"/>
    </row>
    <row r="68" spans="3:10" x14ac:dyDescent="0.2">
      <c r="C68" s="214"/>
      <c r="D68" s="216"/>
      <c r="E68" s="230">
        <v>34851</v>
      </c>
      <c r="F68" s="225"/>
      <c r="G68" s="255">
        <v>606.55999999999995</v>
      </c>
      <c r="H68" s="240">
        <f t="shared" si="1"/>
        <v>3032.7999999999997</v>
      </c>
      <c r="I68" s="227"/>
      <c r="J68" s="217"/>
    </row>
    <row r="69" spans="3:10" x14ac:dyDescent="0.2">
      <c r="C69" s="214"/>
      <c r="D69" s="216"/>
      <c r="E69" s="230">
        <v>34881</v>
      </c>
      <c r="F69" s="225"/>
      <c r="G69" s="255">
        <v>604.39</v>
      </c>
      <c r="H69" s="240">
        <f t="shared" si="1"/>
        <v>3021.95</v>
      </c>
      <c r="I69" s="227"/>
      <c r="J69" s="217"/>
    </row>
    <row r="70" spans="3:10" x14ac:dyDescent="0.2">
      <c r="C70" s="214"/>
      <c r="D70" s="216"/>
      <c r="E70" s="230">
        <v>34912</v>
      </c>
      <c r="F70" s="225"/>
      <c r="G70" s="255">
        <v>599.08000000000004</v>
      </c>
      <c r="H70" s="240">
        <f t="shared" si="1"/>
        <v>2995.4</v>
      </c>
      <c r="I70" s="227"/>
      <c r="J70" s="217"/>
    </row>
    <row r="71" spans="3:10" x14ac:dyDescent="0.2">
      <c r="C71" s="214"/>
      <c r="D71" s="216"/>
      <c r="E71" s="230">
        <v>34943</v>
      </c>
      <c r="F71" s="225"/>
      <c r="G71" s="255">
        <v>596.87</v>
      </c>
      <c r="H71" s="240">
        <f t="shared" si="1"/>
        <v>2984.35</v>
      </c>
      <c r="I71" s="227"/>
      <c r="J71" s="217"/>
    </row>
    <row r="72" spans="3:10" x14ac:dyDescent="0.2">
      <c r="C72" s="214"/>
      <c r="D72" s="216"/>
      <c r="E72" s="230">
        <v>34973</v>
      </c>
      <c r="F72" s="225"/>
      <c r="G72" s="255">
        <v>595.19000000000005</v>
      </c>
      <c r="H72" s="240">
        <f t="shared" si="1"/>
        <v>2975.9500000000003</v>
      </c>
      <c r="I72" s="227"/>
      <c r="J72" s="217"/>
    </row>
    <row r="73" spans="3:10" x14ac:dyDescent="0.2">
      <c r="C73" s="214"/>
      <c r="D73" s="216"/>
      <c r="E73" s="230">
        <v>35004</v>
      </c>
      <c r="F73" s="225"/>
      <c r="G73" s="255">
        <v>598.59</v>
      </c>
      <c r="H73" s="240">
        <f t="shared" si="1"/>
        <v>2992.9500000000003</v>
      </c>
      <c r="I73" s="227"/>
      <c r="J73" s="217"/>
    </row>
    <row r="74" spans="3:10" x14ac:dyDescent="0.2">
      <c r="C74" s="214"/>
      <c r="D74" s="216"/>
      <c r="E74" s="230">
        <v>35034</v>
      </c>
      <c r="F74" s="225"/>
      <c r="G74" s="255">
        <v>602.33000000000004</v>
      </c>
      <c r="H74" s="240">
        <f t="shared" si="1"/>
        <v>3011.65</v>
      </c>
      <c r="I74" s="227"/>
      <c r="J74" s="217"/>
    </row>
    <row r="75" spans="3:10" x14ac:dyDescent="0.2">
      <c r="C75" s="214"/>
      <c r="D75" s="216"/>
      <c r="E75" s="230">
        <v>35065</v>
      </c>
      <c r="F75" s="225"/>
      <c r="G75" s="255">
        <v>619.16</v>
      </c>
      <c r="H75" s="240">
        <f t="shared" si="1"/>
        <v>3095.7999999999997</v>
      </c>
      <c r="I75" s="227"/>
      <c r="J75" s="217"/>
    </row>
    <row r="76" spans="3:10" x14ac:dyDescent="0.2">
      <c r="C76" s="214"/>
      <c r="D76" s="216"/>
      <c r="E76" s="230">
        <v>35096</v>
      </c>
      <c r="F76" s="225"/>
      <c r="G76" s="255">
        <v>623.38</v>
      </c>
      <c r="H76" s="240">
        <f t="shared" si="1"/>
        <v>3116.9</v>
      </c>
      <c r="I76" s="227"/>
      <c r="J76" s="217"/>
    </row>
    <row r="77" spans="3:10" x14ac:dyDescent="0.2">
      <c r="C77" s="214"/>
      <c r="D77" s="216"/>
      <c r="E77" s="230">
        <v>35125</v>
      </c>
      <c r="F77" s="225"/>
      <c r="G77" s="255">
        <v>607.29999999999995</v>
      </c>
      <c r="H77" s="240">
        <f t="shared" si="1"/>
        <v>3036.5</v>
      </c>
      <c r="I77" s="227"/>
      <c r="J77" s="217"/>
    </row>
    <row r="78" spans="3:10" x14ac:dyDescent="0.2">
      <c r="C78" s="214"/>
      <c r="D78" s="216"/>
      <c r="E78" s="230">
        <v>35156</v>
      </c>
      <c r="F78" s="225"/>
      <c r="G78" s="255">
        <v>599.79</v>
      </c>
      <c r="H78" s="240">
        <f t="shared" si="1"/>
        <v>2998.95</v>
      </c>
      <c r="I78" s="227"/>
      <c r="J78" s="217"/>
    </row>
    <row r="79" spans="3:10" x14ac:dyDescent="0.2">
      <c r="C79" s="214"/>
      <c r="D79" s="216"/>
      <c r="E79" s="230">
        <v>35186</v>
      </c>
      <c r="F79" s="225"/>
      <c r="G79" s="255">
        <v>597.35</v>
      </c>
      <c r="H79" s="240">
        <f t="shared" si="1"/>
        <v>2986.75</v>
      </c>
      <c r="I79" s="227"/>
      <c r="J79" s="217"/>
    </row>
    <row r="80" spans="3:10" x14ac:dyDescent="0.2">
      <c r="C80" s="214"/>
      <c r="D80" s="216"/>
      <c r="E80" s="230">
        <v>35217</v>
      </c>
      <c r="F80" s="225"/>
      <c r="G80" s="255">
        <v>586.41999999999996</v>
      </c>
      <c r="H80" s="240">
        <f t="shared" si="1"/>
        <v>2932.1</v>
      </c>
      <c r="I80" s="227"/>
      <c r="J80" s="217"/>
    </row>
    <row r="81" spans="3:10" x14ac:dyDescent="0.2">
      <c r="C81" s="214"/>
      <c r="D81" s="216"/>
      <c r="E81" s="230">
        <v>35247</v>
      </c>
      <c r="F81" s="225"/>
      <c r="G81" s="255">
        <v>583.04</v>
      </c>
      <c r="H81" s="240">
        <f t="shared" si="1"/>
        <v>2915.2</v>
      </c>
      <c r="I81" s="227"/>
      <c r="J81" s="217"/>
    </row>
    <row r="82" spans="3:10" x14ac:dyDescent="0.2">
      <c r="C82" s="214"/>
      <c r="D82" s="216"/>
      <c r="E82" s="230">
        <v>35278</v>
      </c>
      <c r="F82" s="225"/>
      <c r="G82" s="255">
        <v>587.78</v>
      </c>
      <c r="H82" s="240">
        <f t="shared" si="1"/>
        <v>2938.8999999999996</v>
      </c>
      <c r="I82" s="227"/>
      <c r="J82" s="217"/>
    </row>
    <row r="83" spans="3:10" x14ac:dyDescent="0.2">
      <c r="C83" s="214"/>
      <c r="D83" s="216"/>
      <c r="E83" s="230">
        <v>35309</v>
      </c>
      <c r="F83" s="225"/>
      <c r="G83" s="255">
        <v>578.94000000000005</v>
      </c>
      <c r="H83" s="240">
        <f t="shared" si="1"/>
        <v>2894.7000000000003</v>
      </c>
      <c r="I83" s="227"/>
      <c r="J83" s="217"/>
    </row>
    <row r="84" spans="3:10" x14ac:dyDescent="0.2">
      <c r="C84" s="214"/>
      <c r="D84" s="216"/>
      <c r="E84" s="230">
        <v>35339</v>
      </c>
      <c r="F84" s="225"/>
      <c r="G84" s="255">
        <v>574.61</v>
      </c>
      <c r="H84" s="240">
        <f t="shared" si="1"/>
        <v>2873.05</v>
      </c>
      <c r="I84" s="227"/>
      <c r="J84" s="217"/>
    </row>
    <row r="85" spans="3:10" x14ac:dyDescent="0.2">
      <c r="C85" s="214"/>
      <c r="D85" s="216"/>
      <c r="E85" s="230">
        <v>35370</v>
      </c>
      <c r="F85" s="225"/>
      <c r="G85" s="255">
        <v>568.41999999999996</v>
      </c>
      <c r="H85" s="240">
        <f t="shared" si="1"/>
        <v>2842.1</v>
      </c>
      <c r="I85" s="227"/>
      <c r="J85" s="217"/>
    </row>
    <row r="86" spans="3:10" x14ac:dyDescent="0.2">
      <c r="C86" s="214"/>
      <c r="D86" s="216"/>
      <c r="E86" s="230">
        <v>35400</v>
      </c>
      <c r="F86" s="225"/>
      <c r="G86" s="255">
        <v>555.27</v>
      </c>
      <c r="H86" s="240">
        <f t="shared" si="1"/>
        <v>2776.35</v>
      </c>
      <c r="I86" s="227"/>
      <c r="J86" s="217"/>
    </row>
    <row r="87" spans="3:10" x14ac:dyDescent="0.2">
      <c r="C87" s="214"/>
      <c r="D87" s="216"/>
      <c r="E87" s="230">
        <v>35431</v>
      </c>
      <c r="F87" s="225"/>
      <c r="G87" s="255">
        <v>530.80999999999995</v>
      </c>
      <c r="H87" s="240">
        <f t="shared" si="1"/>
        <v>2654.0499999999997</v>
      </c>
      <c r="I87" s="227"/>
      <c r="J87" s="217"/>
    </row>
    <row r="88" spans="3:10" x14ac:dyDescent="0.2">
      <c r="C88" s="214"/>
      <c r="D88" s="216"/>
      <c r="E88" s="230">
        <v>35462</v>
      </c>
      <c r="F88" s="225"/>
      <c r="G88" s="255">
        <v>518.80999999999995</v>
      </c>
      <c r="H88" s="240">
        <f t="shared" si="1"/>
        <v>2594.0499999999997</v>
      </c>
      <c r="I88" s="227"/>
      <c r="J88" s="217"/>
    </row>
    <row r="89" spans="3:10" x14ac:dyDescent="0.2">
      <c r="C89" s="214"/>
      <c r="D89" s="216"/>
      <c r="E89" s="230">
        <v>35490</v>
      </c>
      <c r="F89" s="225"/>
      <c r="G89" s="255">
        <v>524.07000000000005</v>
      </c>
      <c r="H89" s="240">
        <f t="shared" si="1"/>
        <v>2620.3500000000004</v>
      </c>
      <c r="I89" s="227"/>
      <c r="J89" s="217"/>
    </row>
    <row r="90" spans="3:10" x14ac:dyDescent="0.2">
      <c r="C90" s="214"/>
      <c r="D90" s="216"/>
      <c r="E90" s="230">
        <v>35521</v>
      </c>
      <c r="F90" s="225"/>
      <c r="G90" s="255">
        <v>512.9</v>
      </c>
      <c r="H90" s="240">
        <f t="shared" si="1"/>
        <v>2564.5</v>
      </c>
      <c r="I90" s="227"/>
      <c r="J90" s="217"/>
    </row>
    <row r="91" spans="3:10" x14ac:dyDescent="0.2">
      <c r="C91" s="214"/>
      <c r="D91" s="216"/>
      <c r="E91" s="230">
        <v>35551</v>
      </c>
      <c r="F91" s="225"/>
      <c r="G91" s="255">
        <v>513.04</v>
      </c>
      <c r="H91" s="240">
        <f t="shared" si="1"/>
        <v>2565.1999999999998</v>
      </c>
      <c r="I91" s="227"/>
      <c r="J91" s="217"/>
    </row>
    <row r="92" spans="3:10" x14ac:dyDescent="0.2">
      <c r="C92" s="214"/>
      <c r="D92" s="216"/>
      <c r="E92" s="230">
        <v>35582</v>
      </c>
      <c r="F92" s="225"/>
      <c r="G92" s="255">
        <v>507.02</v>
      </c>
      <c r="H92" s="240">
        <f t="shared" si="1"/>
        <v>2535.1</v>
      </c>
      <c r="I92" s="227"/>
      <c r="J92" s="217"/>
    </row>
    <row r="93" spans="3:10" x14ac:dyDescent="0.2">
      <c r="C93" s="214"/>
      <c r="D93" s="216"/>
      <c r="E93" s="230">
        <v>35612</v>
      </c>
      <c r="F93" s="225"/>
      <c r="G93" s="255">
        <v>481.64</v>
      </c>
      <c r="H93" s="240">
        <f t="shared" si="1"/>
        <v>2408.1999999999998</v>
      </c>
      <c r="I93" s="227"/>
      <c r="J93" s="217"/>
    </row>
    <row r="94" spans="3:10" x14ac:dyDescent="0.2">
      <c r="C94" s="214"/>
      <c r="D94" s="216"/>
      <c r="E94" s="230">
        <v>35643</v>
      </c>
      <c r="F94" s="225"/>
      <c r="G94" s="255">
        <v>480.85</v>
      </c>
      <c r="H94" s="240">
        <f t="shared" si="1"/>
        <v>2404.25</v>
      </c>
      <c r="I94" s="227"/>
      <c r="J94" s="217"/>
    </row>
    <row r="95" spans="3:10" x14ac:dyDescent="0.2">
      <c r="C95" s="214"/>
      <c r="D95" s="216"/>
      <c r="E95" s="230">
        <v>35674</v>
      </c>
      <c r="F95" s="225"/>
      <c r="G95" s="255">
        <v>478.2</v>
      </c>
      <c r="H95" s="240">
        <f t="shared" si="1"/>
        <v>2391</v>
      </c>
      <c r="I95" s="227"/>
      <c r="J95" s="217"/>
    </row>
    <row r="96" spans="3:10" x14ac:dyDescent="0.2">
      <c r="C96" s="214"/>
      <c r="D96" s="216"/>
      <c r="E96" s="230">
        <v>35704</v>
      </c>
      <c r="F96" s="225"/>
      <c r="G96" s="255">
        <v>479.08</v>
      </c>
      <c r="H96" s="240">
        <f t="shared" si="1"/>
        <v>2395.4</v>
      </c>
      <c r="I96" s="227"/>
      <c r="J96" s="217"/>
    </row>
    <row r="97" spans="3:10" x14ac:dyDescent="0.2">
      <c r="C97" s="214"/>
      <c r="D97" s="216"/>
      <c r="E97" s="230">
        <v>35735</v>
      </c>
      <c r="F97" s="225"/>
      <c r="G97" s="255">
        <v>451.6</v>
      </c>
      <c r="H97" s="240">
        <f t="shared" si="1"/>
        <v>2258</v>
      </c>
      <c r="I97" s="227"/>
      <c r="J97" s="217"/>
    </row>
    <row r="98" spans="3:10" x14ac:dyDescent="0.2">
      <c r="C98" s="214"/>
      <c r="D98" s="216"/>
      <c r="E98" s="230">
        <v>35765</v>
      </c>
      <c r="F98" s="225"/>
      <c r="G98" s="255">
        <v>426.82</v>
      </c>
      <c r="H98" s="240">
        <f t="shared" si="1"/>
        <v>2134.1</v>
      </c>
      <c r="I98" s="227"/>
      <c r="J98" s="217"/>
    </row>
    <row r="99" spans="3:10" x14ac:dyDescent="0.2">
      <c r="C99" s="214"/>
      <c r="D99" s="216"/>
      <c r="E99" s="230">
        <v>35796</v>
      </c>
      <c r="F99" s="225"/>
      <c r="G99" s="255">
        <v>427.07</v>
      </c>
      <c r="H99" s="240">
        <f t="shared" si="1"/>
        <v>2135.35</v>
      </c>
      <c r="I99" s="227"/>
      <c r="J99" s="217"/>
    </row>
    <row r="100" spans="3:10" x14ac:dyDescent="0.2">
      <c r="C100" s="214"/>
      <c r="D100" s="216"/>
      <c r="E100" s="230">
        <v>35827</v>
      </c>
      <c r="F100" s="225"/>
      <c r="G100" s="255">
        <v>438.5</v>
      </c>
      <c r="H100" s="240">
        <f t="shared" si="1"/>
        <v>2192.5</v>
      </c>
      <c r="I100" s="227"/>
      <c r="J100" s="217"/>
    </row>
    <row r="101" spans="3:10" x14ac:dyDescent="0.2">
      <c r="C101" s="214"/>
      <c r="D101" s="216"/>
      <c r="E101" s="230">
        <v>35855</v>
      </c>
      <c r="F101" s="225"/>
      <c r="G101" s="255">
        <v>435.33</v>
      </c>
      <c r="H101" s="240">
        <f t="shared" si="1"/>
        <v>2176.65</v>
      </c>
      <c r="I101" s="227"/>
      <c r="J101" s="217"/>
    </row>
    <row r="102" spans="3:10" x14ac:dyDescent="0.2">
      <c r="C102" s="214"/>
      <c r="D102" s="216"/>
      <c r="E102" s="230">
        <v>35886</v>
      </c>
      <c r="F102" s="225"/>
      <c r="G102" s="255">
        <v>452.88</v>
      </c>
      <c r="H102" s="240">
        <f t="shared" si="1"/>
        <v>2264.4</v>
      </c>
      <c r="I102" s="227"/>
      <c r="J102" s="217"/>
    </row>
    <row r="103" spans="3:10" x14ac:dyDescent="0.2">
      <c r="C103" s="214"/>
      <c r="D103" s="216"/>
      <c r="E103" s="230">
        <v>35916</v>
      </c>
      <c r="F103" s="225"/>
      <c r="G103" s="255">
        <v>438.48</v>
      </c>
      <c r="H103" s="240">
        <f t="shared" si="1"/>
        <v>2192.4</v>
      </c>
      <c r="I103" s="227"/>
      <c r="J103" s="217"/>
    </row>
    <row r="104" spans="3:10" x14ac:dyDescent="0.2">
      <c r="C104" s="214"/>
      <c r="D104" s="216"/>
      <c r="E104" s="230">
        <v>35947</v>
      </c>
      <c r="F104" s="225"/>
      <c r="G104" s="255">
        <v>427.96</v>
      </c>
      <c r="H104" s="240">
        <f t="shared" si="1"/>
        <v>2139.7999999999997</v>
      </c>
      <c r="I104" s="227"/>
      <c r="J104" s="217"/>
    </row>
    <row r="105" spans="3:10" x14ac:dyDescent="0.2">
      <c r="C105" s="214"/>
      <c r="D105" s="216"/>
      <c r="E105" s="230">
        <v>35977</v>
      </c>
      <c r="F105" s="225"/>
      <c r="G105" s="255">
        <v>428.18</v>
      </c>
      <c r="H105" s="240">
        <f t="shared" si="1"/>
        <v>2140.9</v>
      </c>
      <c r="I105" s="227"/>
      <c r="J105" s="217"/>
    </row>
    <row r="106" spans="3:10" x14ac:dyDescent="0.2">
      <c r="C106" s="214"/>
      <c r="D106" s="216"/>
      <c r="E106" s="230">
        <v>36008</v>
      </c>
      <c r="F106" s="225"/>
      <c r="G106" s="255">
        <v>414.8</v>
      </c>
      <c r="H106" s="240">
        <f t="shared" si="1"/>
        <v>2074</v>
      </c>
      <c r="I106" s="227"/>
      <c r="J106" s="217"/>
    </row>
    <row r="107" spans="3:10" x14ac:dyDescent="0.2">
      <c r="C107" s="214"/>
      <c r="D107" s="216"/>
      <c r="E107" s="230">
        <v>36039</v>
      </c>
      <c r="F107" s="225"/>
      <c r="G107" s="255">
        <v>421.62</v>
      </c>
      <c r="H107" s="240">
        <f t="shared" si="1"/>
        <v>2108.1</v>
      </c>
      <c r="I107" s="227"/>
      <c r="J107" s="217"/>
    </row>
    <row r="108" spans="3:10" x14ac:dyDescent="0.2">
      <c r="C108" s="214"/>
      <c r="D108" s="216"/>
      <c r="E108" s="230">
        <v>36069</v>
      </c>
      <c r="F108" s="225"/>
      <c r="G108" s="255">
        <v>430.58</v>
      </c>
      <c r="H108" s="240">
        <f t="shared" si="1"/>
        <v>2152.9</v>
      </c>
      <c r="I108" s="227"/>
      <c r="J108" s="217"/>
    </row>
    <row r="109" spans="3:10" x14ac:dyDescent="0.2">
      <c r="C109" s="214"/>
      <c r="D109" s="216"/>
      <c r="E109" s="230">
        <v>36100</v>
      </c>
      <c r="F109" s="225"/>
      <c r="G109" s="255">
        <v>428.02</v>
      </c>
      <c r="H109" s="240">
        <f t="shared" si="1"/>
        <v>2140.1</v>
      </c>
      <c r="I109" s="227"/>
      <c r="J109" s="217"/>
    </row>
    <row r="110" spans="3:10" x14ac:dyDescent="0.2">
      <c r="C110" s="214"/>
      <c r="D110" s="216"/>
      <c r="E110" s="230">
        <v>36130</v>
      </c>
      <c r="F110" s="225"/>
      <c r="G110" s="255">
        <v>424.69</v>
      </c>
      <c r="H110" s="240">
        <f t="shared" si="1"/>
        <v>2123.4499999999998</v>
      </c>
      <c r="I110" s="227"/>
      <c r="J110" s="217"/>
    </row>
    <row r="111" spans="3:10" x14ac:dyDescent="0.2">
      <c r="C111" s="214"/>
      <c r="D111" s="216"/>
      <c r="E111" s="230">
        <v>36161</v>
      </c>
      <c r="F111" s="225"/>
      <c r="G111" s="255">
        <v>416.83</v>
      </c>
      <c r="H111" s="240">
        <f t="shared" si="1"/>
        <v>2084.15</v>
      </c>
      <c r="I111" s="227"/>
      <c r="J111" s="217"/>
    </row>
    <row r="112" spans="3:10" x14ac:dyDescent="0.2">
      <c r="C112" s="214"/>
      <c r="D112" s="216"/>
      <c r="E112" s="230">
        <v>36192</v>
      </c>
      <c r="F112" s="225"/>
      <c r="G112" s="255">
        <v>416.92</v>
      </c>
      <c r="H112" s="240">
        <f t="shared" si="1"/>
        <v>2084.6</v>
      </c>
      <c r="I112" s="227"/>
      <c r="J112" s="217"/>
    </row>
    <row r="113" spans="3:10" x14ac:dyDescent="0.2">
      <c r="C113" s="214"/>
      <c r="D113" s="216"/>
      <c r="E113" s="230">
        <v>36220</v>
      </c>
      <c r="F113" s="225"/>
      <c r="G113" s="255">
        <v>413.5</v>
      </c>
      <c r="H113" s="240">
        <f t="shared" si="1"/>
        <v>2067.5</v>
      </c>
      <c r="I113" s="227"/>
      <c r="J113" s="217"/>
    </row>
    <row r="114" spans="3:10" x14ac:dyDescent="0.2">
      <c r="C114" s="214"/>
      <c r="D114" s="216"/>
      <c r="E114" s="230">
        <v>36251</v>
      </c>
      <c r="F114" s="225"/>
      <c r="G114" s="255">
        <v>405.84</v>
      </c>
      <c r="H114" s="240">
        <f t="shared" si="1"/>
        <v>2029.1999999999998</v>
      </c>
      <c r="I114" s="227"/>
      <c r="J114" s="217"/>
    </row>
    <row r="115" spans="3:10" x14ac:dyDescent="0.2">
      <c r="C115" s="214"/>
      <c r="D115" s="216"/>
      <c r="E115" s="230">
        <v>36281</v>
      </c>
      <c r="F115" s="225"/>
      <c r="G115" s="255">
        <v>396.97</v>
      </c>
      <c r="H115" s="240">
        <f t="shared" si="1"/>
        <v>1984.8500000000001</v>
      </c>
      <c r="I115" s="227"/>
      <c r="J115" s="217"/>
    </row>
    <row r="116" spans="3:10" x14ac:dyDescent="0.2">
      <c r="C116" s="214"/>
      <c r="D116" s="216"/>
      <c r="E116" s="230">
        <v>36312</v>
      </c>
      <c r="F116" s="225"/>
      <c r="G116" s="255">
        <v>375.24</v>
      </c>
      <c r="H116" s="240">
        <f t="shared" si="1"/>
        <v>1876.2</v>
      </c>
      <c r="I116" s="227"/>
      <c r="J116" s="217"/>
    </row>
    <row r="117" spans="3:10" x14ac:dyDescent="0.2">
      <c r="C117" s="214"/>
      <c r="D117" s="216"/>
      <c r="E117" s="230">
        <v>36342</v>
      </c>
      <c r="F117" s="225"/>
      <c r="G117" s="255">
        <v>366.71</v>
      </c>
      <c r="H117" s="240">
        <f t="shared" si="1"/>
        <v>1833.55</v>
      </c>
      <c r="I117" s="227"/>
      <c r="J117" s="217"/>
    </row>
    <row r="118" spans="3:10" x14ac:dyDescent="0.2">
      <c r="C118" s="214"/>
      <c r="D118" s="216"/>
      <c r="E118" s="230">
        <v>36373</v>
      </c>
      <c r="F118" s="225"/>
      <c r="G118" s="255">
        <v>366.55</v>
      </c>
      <c r="H118" s="240">
        <f t="shared" si="1"/>
        <v>1832.75</v>
      </c>
      <c r="I118" s="227"/>
      <c r="J118" s="217"/>
    </row>
    <row r="119" spans="3:10" x14ac:dyDescent="0.2">
      <c r="C119" s="214"/>
      <c r="D119" s="216"/>
      <c r="E119" s="230">
        <v>36404</v>
      </c>
      <c r="F119" s="225"/>
      <c r="G119" s="255">
        <v>376.2</v>
      </c>
      <c r="H119" s="240">
        <f t="shared" si="1"/>
        <v>1881</v>
      </c>
      <c r="I119" s="227"/>
      <c r="J119" s="217"/>
    </row>
    <row r="120" spans="3:10" x14ac:dyDescent="0.2">
      <c r="C120" s="214"/>
      <c r="D120" s="216"/>
      <c r="E120" s="230">
        <v>36434</v>
      </c>
      <c r="F120" s="225"/>
      <c r="G120" s="255">
        <v>440.91</v>
      </c>
      <c r="H120" s="240">
        <f t="shared" si="1"/>
        <v>2204.5500000000002</v>
      </c>
      <c r="I120" s="227"/>
      <c r="J120" s="217"/>
    </row>
    <row r="121" spans="3:10" x14ac:dyDescent="0.2">
      <c r="C121" s="214"/>
      <c r="D121" s="216"/>
      <c r="E121" s="230">
        <v>36465</v>
      </c>
      <c r="F121" s="225"/>
      <c r="G121" s="255">
        <v>415.73</v>
      </c>
      <c r="H121" s="240">
        <f t="shared" si="1"/>
        <v>2078.65</v>
      </c>
      <c r="I121" s="227"/>
      <c r="J121" s="217"/>
    </row>
    <row r="122" spans="3:10" x14ac:dyDescent="0.2">
      <c r="C122" s="214"/>
      <c r="D122" s="216"/>
      <c r="E122" s="230">
        <v>36495</v>
      </c>
      <c r="F122" s="225"/>
      <c r="G122" s="255">
        <v>401.39</v>
      </c>
      <c r="H122" s="240">
        <f t="shared" ref="H122:H185" si="2">G122*$H$10</f>
        <v>2006.9499999999998</v>
      </c>
      <c r="I122" s="227"/>
      <c r="J122" s="217"/>
    </row>
    <row r="123" spans="3:10" x14ac:dyDescent="0.2">
      <c r="C123" s="214"/>
      <c r="D123" s="216"/>
      <c r="E123" s="230">
        <v>36526</v>
      </c>
      <c r="F123" s="225"/>
      <c r="G123" s="255">
        <v>402.03</v>
      </c>
      <c r="H123" s="240">
        <f t="shared" si="2"/>
        <v>2010.1499999999999</v>
      </c>
      <c r="I123" s="227"/>
      <c r="J123" s="217"/>
    </row>
    <row r="124" spans="3:10" x14ac:dyDescent="0.2">
      <c r="C124" s="214"/>
      <c r="D124" s="216"/>
      <c r="E124" s="230">
        <v>36557</v>
      </c>
      <c r="F124" s="225"/>
      <c r="G124" s="255">
        <v>421.3</v>
      </c>
      <c r="H124" s="240">
        <f t="shared" si="2"/>
        <v>2106.5</v>
      </c>
      <c r="I124" s="227"/>
      <c r="J124" s="217"/>
    </row>
    <row r="125" spans="3:10" x14ac:dyDescent="0.2">
      <c r="C125" s="214"/>
      <c r="D125" s="216"/>
      <c r="E125" s="230">
        <v>36586</v>
      </c>
      <c r="F125" s="225"/>
      <c r="G125" s="255">
        <v>399.23</v>
      </c>
      <c r="H125" s="240">
        <f t="shared" si="2"/>
        <v>1996.15</v>
      </c>
      <c r="I125" s="227"/>
      <c r="J125" s="217"/>
    </row>
    <row r="126" spans="3:10" x14ac:dyDescent="0.2">
      <c r="C126" s="214"/>
      <c r="D126" s="216"/>
      <c r="E126" s="230">
        <v>36617</v>
      </c>
      <c r="F126" s="225"/>
      <c r="G126" s="255">
        <v>389.61</v>
      </c>
      <c r="H126" s="240">
        <f t="shared" si="2"/>
        <v>1948.0500000000002</v>
      </c>
      <c r="I126" s="227"/>
      <c r="J126" s="217"/>
    </row>
    <row r="127" spans="3:10" x14ac:dyDescent="0.2">
      <c r="C127" s="214"/>
      <c r="D127" s="216"/>
      <c r="E127" s="230">
        <v>36647</v>
      </c>
      <c r="F127" s="225"/>
      <c r="G127" s="255">
        <v>382.79</v>
      </c>
      <c r="H127" s="240">
        <f t="shared" si="2"/>
        <v>1913.95</v>
      </c>
      <c r="I127" s="227"/>
      <c r="J127" s="217"/>
    </row>
    <row r="128" spans="3:10" x14ac:dyDescent="0.2">
      <c r="C128" s="214"/>
      <c r="D128" s="216"/>
      <c r="E128" s="230">
        <v>36678</v>
      </c>
      <c r="F128" s="225"/>
      <c r="G128" s="255">
        <v>395.45</v>
      </c>
      <c r="H128" s="240">
        <f t="shared" si="2"/>
        <v>1977.25</v>
      </c>
      <c r="I128" s="227"/>
      <c r="J128" s="217"/>
    </row>
    <row r="129" spans="3:10" x14ac:dyDescent="0.2">
      <c r="C129" s="214"/>
      <c r="D129" s="216"/>
      <c r="E129" s="230">
        <v>36708</v>
      </c>
      <c r="F129" s="225"/>
      <c r="G129" s="255">
        <v>388.88</v>
      </c>
      <c r="H129" s="240">
        <f t="shared" si="2"/>
        <v>1944.4</v>
      </c>
      <c r="I129" s="227"/>
      <c r="J129" s="217"/>
    </row>
    <row r="130" spans="3:10" x14ac:dyDescent="0.2">
      <c r="C130" s="214"/>
      <c r="D130" s="216"/>
      <c r="E130" s="230">
        <v>36739</v>
      </c>
      <c r="F130" s="225"/>
      <c r="G130" s="255">
        <v>379.04</v>
      </c>
      <c r="H130" s="240">
        <f t="shared" si="2"/>
        <v>1895.2</v>
      </c>
      <c r="I130" s="227"/>
      <c r="J130" s="217"/>
    </row>
    <row r="131" spans="3:10" x14ac:dyDescent="0.2">
      <c r="C131" s="214"/>
      <c r="D131" s="216"/>
      <c r="E131" s="230">
        <v>36770</v>
      </c>
      <c r="F131" s="225"/>
      <c r="G131" s="255">
        <v>376.04</v>
      </c>
      <c r="H131" s="240">
        <f t="shared" si="2"/>
        <v>1880.2</v>
      </c>
      <c r="I131" s="227"/>
      <c r="J131" s="217"/>
    </row>
    <row r="132" spans="3:10" x14ac:dyDescent="0.2">
      <c r="C132" s="214"/>
      <c r="D132" s="216"/>
      <c r="E132" s="230">
        <v>36800</v>
      </c>
      <c r="F132" s="225"/>
      <c r="G132" s="255">
        <v>370.17</v>
      </c>
      <c r="H132" s="240">
        <f t="shared" si="2"/>
        <v>1850.8500000000001</v>
      </c>
      <c r="I132" s="227"/>
      <c r="J132" s="217"/>
    </row>
    <row r="133" spans="3:10" x14ac:dyDescent="0.2">
      <c r="C133" s="214"/>
      <c r="D133" s="216"/>
      <c r="E133" s="230">
        <v>36831</v>
      </c>
      <c r="F133" s="225"/>
      <c r="G133" s="255">
        <v>364.7</v>
      </c>
      <c r="H133" s="240">
        <f t="shared" si="2"/>
        <v>1823.5</v>
      </c>
      <c r="I133" s="227"/>
      <c r="J133" s="217"/>
    </row>
    <row r="134" spans="3:10" x14ac:dyDescent="0.2">
      <c r="C134" s="214"/>
      <c r="D134" s="216"/>
      <c r="E134" s="230">
        <v>36861</v>
      </c>
      <c r="F134" s="225"/>
      <c r="G134" s="255">
        <v>372.16</v>
      </c>
      <c r="H134" s="240">
        <f t="shared" si="2"/>
        <v>1860.8000000000002</v>
      </c>
      <c r="I134" s="227"/>
      <c r="J134" s="217"/>
    </row>
    <row r="135" spans="3:10" x14ac:dyDescent="0.2">
      <c r="C135" s="214"/>
      <c r="D135" s="216"/>
      <c r="E135" s="230">
        <v>36892</v>
      </c>
      <c r="F135" s="225"/>
      <c r="G135" s="255">
        <v>361.86</v>
      </c>
      <c r="H135" s="240">
        <f t="shared" si="2"/>
        <v>1809.3000000000002</v>
      </c>
      <c r="I135" s="227"/>
      <c r="J135" s="217"/>
    </row>
    <row r="136" spans="3:10" x14ac:dyDescent="0.2">
      <c r="C136" s="214"/>
      <c r="D136" s="216"/>
      <c r="E136" s="230">
        <v>36923</v>
      </c>
      <c r="F136" s="225"/>
      <c r="G136" s="255">
        <v>355.36</v>
      </c>
      <c r="H136" s="240">
        <f t="shared" si="2"/>
        <v>1776.8000000000002</v>
      </c>
      <c r="I136" s="227"/>
      <c r="J136" s="217"/>
    </row>
    <row r="137" spans="3:10" x14ac:dyDescent="0.2">
      <c r="C137" s="214"/>
      <c r="D137" s="216"/>
      <c r="E137" s="230">
        <v>36951</v>
      </c>
      <c r="F137" s="225"/>
      <c r="G137" s="255">
        <v>356.14</v>
      </c>
      <c r="H137" s="240">
        <f t="shared" si="2"/>
        <v>1780.6999999999998</v>
      </c>
      <c r="I137" s="227"/>
      <c r="J137" s="217"/>
    </row>
    <row r="138" spans="3:10" x14ac:dyDescent="0.2">
      <c r="C138" s="214"/>
      <c r="D138" s="216"/>
      <c r="E138" s="230">
        <v>36982</v>
      </c>
      <c r="F138" s="225"/>
      <c r="G138" s="255">
        <v>351.39</v>
      </c>
      <c r="H138" s="240">
        <f t="shared" si="2"/>
        <v>1756.9499999999998</v>
      </c>
      <c r="I138" s="227"/>
      <c r="J138" s="217"/>
    </row>
    <row r="139" spans="3:10" x14ac:dyDescent="0.2">
      <c r="C139" s="214"/>
      <c r="D139" s="216"/>
      <c r="E139" s="230">
        <v>37012</v>
      </c>
      <c r="F139" s="225"/>
      <c r="G139" s="255">
        <v>365.78</v>
      </c>
      <c r="H139" s="240">
        <f t="shared" si="2"/>
        <v>1828.8999999999999</v>
      </c>
      <c r="I139" s="227"/>
      <c r="J139" s="217"/>
    </row>
    <row r="140" spans="3:10" x14ac:dyDescent="0.2">
      <c r="C140" s="214"/>
      <c r="D140" s="216"/>
      <c r="E140" s="230">
        <v>37043</v>
      </c>
      <c r="F140" s="225"/>
      <c r="G140" s="255">
        <v>361.83</v>
      </c>
      <c r="H140" s="240">
        <f t="shared" si="2"/>
        <v>1809.1499999999999</v>
      </c>
      <c r="I140" s="227"/>
      <c r="J140" s="217"/>
    </row>
    <row r="141" spans="3:10" x14ac:dyDescent="0.2">
      <c r="C141" s="214"/>
      <c r="D141" s="216"/>
      <c r="E141" s="230">
        <v>37073</v>
      </c>
      <c r="F141" s="225"/>
      <c r="G141" s="255">
        <v>359.56</v>
      </c>
      <c r="H141" s="240">
        <f t="shared" si="2"/>
        <v>1797.8</v>
      </c>
      <c r="I141" s="227"/>
      <c r="J141" s="217"/>
    </row>
    <row r="142" spans="3:10" x14ac:dyDescent="0.2">
      <c r="C142" s="214"/>
      <c r="D142" s="216"/>
      <c r="E142" s="230">
        <v>37104</v>
      </c>
      <c r="F142" s="225"/>
      <c r="G142" s="255">
        <v>366.09</v>
      </c>
      <c r="H142" s="240">
        <f t="shared" si="2"/>
        <v>1830.4499999999998</v>
      </c>
      <c r="I142" s="227"/>
      <c r="J142" s="217"/>
    </row>
    <row r="143" spans="3:10" x14ac:dyDescent="0.2">
      <c r="C143" s="214"/>
      <c r="D143" s="216"/>
      <c r="E143" s="230">
        <v>37135</v>
      </c>
      <c r="F143" s="225"/>
      <c r="G143" s="255">
        <v>379.22</v>
      </c>
      <c r="H143" s="240">
        <f t="shared" si="2"/>
        <v>1896.1000000000001</v>
      </c>
      <c r="I143" s="227"/>
      <c r="J143" s="217"/>
    </row>
    <row r="144" spans="3:10" x14ac:dyDescent="0.2">
      <c r="C144" s="214"/>
      <c r="D144" s="216"/>
      <c r="E144" s="230">
        <v>37165</v>
      </c>
      <c r="F144" s="225"/>
      <c r="G144" s="255">
        <v>380.15</v>
      </c>
      <c r="H144" s="240">
        <f t="shared" si="2"/>
        <v>1900.75</v>
      </c>
      <c r="I144" s="227"/>
      <c r="J144" s="217"/>
    </row>
    <row r="145" spans="3:10" x14ac:dyDescent="0.2">
      <c r="C145" s="214"/>
      <c r="D145" s="216"/>
      <c r="E145" s="230">
        <v>37196</v>
      </c>
      <c r="F145" s="225"/>
      <c r="G145" s="255">
        <v>371.44</v>
      </c>
      <c r="H145" s="240">
        <f t="shared" si="2"/>
        <v>1857.2</v>
      </c>
      <c r="I145" s="227"/>
      <c r="J145" s="217"/>
    </row>
    <row r="146" spans="3:10" x14ac:dyDescent="0.2">
      <c r="C146" s="214"/>
      <c r="D146" s="216"/>
      <c r="E146" s="230">
        <v>37226</v>
      </c>
      <c r="F146" s="225"/>
      <c r="G146" s="255">
        <v>372.67</v>
      </c>
      <c r="H146" s="240">
        <f t="shared" si="2"/>
        <v>1863.3500000000001</v>
      </c>
      <c r="I146" s="227"/>
      <c r="J146" s="217"/>
    </row>
    <row r="147" spans="3:10" x14ac:dyDescent="0.2">
      <c r="C147" s="214"/>
      <c r="D147" s="216"/>
      <c r="E147" s="230">
        <v>37257</v>
      </c>
      <c r="F147" s="225"/>
      <c r="G147" s="255">
        <v>379.19</v>
      </c>
      <c r="H147" s="240">
        <f t="shared" si="2"/>
        <v>1895.95</v>
      </c>
      <c r="I147" s="227"/>
      <c r="J147" s="217"/>
    </row>
    <row r="148" spans="3:10" x14ac:dyDescent="0.2">
      <c r="C148" s="214"/>
      <c r="D148" s="216"/>
      <c r="E148" s="230">
        <v>37288</v>
      </c>
      <c r="F148" s="225"/>
      <c r="G148" s="255">
        <v>396.56</v>
      </c>
      <c r="H148" s="240">
        <f t="shared" si="2"/>
        <v>1982.8</v>
      </c>
      <c r="I148" s="227"/>
      <c r="J148" s="217"/>
    </row>
    <row r="149" spans="3:10" x14ac:dyDescent="0.2">
      <c r="C149" s="214"/>
      <c r="D149" s="216"/>
      <c r="E149" s="230">
        <v>37316</v>
      </c>
      <c r="F149" s="225"/>
      <c r="G149" s="255">
        <v>392.57</v>
      </c>
      <c r="H149" s="240">
        <f t="shared" si="2"/>
        <v>1962.85</v>
      </c>
      <c r="I149" s="227"/>
      <c r="J149" s="217"/>
    </row>
    <row r="150" spans="3:10" x14ac:dyDescent="0.2">
      <c r="C150" s="214"/>
      <c r="D150" s="216"/>
      <c r="E150" s="230">
        <v>37347</v>
      </c>
      <c r="F150" s="225"/>
      <c r="G150" s="255">
        <v>401.66</v>
      </c>
      <c r="H150" s="240">
        <f t="shared" si="2"/>
        <v>2008.3000000000002</v>
      </c>
      <c r="I150" s="227"/>
      <c r="J150" s="217"/>
    </row>
    <row r="151" spans="3:10" x14ac:dyDescent="0.2">
      <c r="C151" s="214"/>
      <c r="D151" s="216"/>
      <c r="E151" s="230">
        <v>37377</v>
      </c>
      <c r="F151" s="225"/>
      <c r="G151" s="255">
        <v>417.45</v>
      </c>
      <c r="H151" s="240">
        <f t="shared" si="2"/>
        <v>2087.25</v>
      </c>
      <c r="I151" s="227"/>
      <c r="J151" s="217"/>
    </row>
    <row r="152" spans="3:10" x14ac:dyDescent="0.2">
      <c r="C152" s="214"/>
      <c r="D152" s="216"/>
      <c r="E152" s="230">
        <v>37408</v>
      </c>
      <c r="F152" s="225"/>
      <c r="G152" s="255">
        <v>426.21</v>
      </c>
      <c r="H152" s="240">
        <f t="shared" si="2"/>
        <v>2131.0499999999997</v>
      </c>
      <c r="I152" s="227"/>
      <c r="J152" s="217"/>
    </row>
    <row r="153" spans="3:10" x14ac:dyDescent="0.2">
      <c r="C153" s="214"/>
      <c r="D153" s="216"/>
      <c r="E153" s="230">
        <v>37438</v>
      </c>
      <c r="F153" s="225"/>
      <c r="G153" s="255">
        <v>415.11</v>
      </c>
      <c r="H153" s="240">
        <f t="shared" si="2"/>
        <v>2075.5500000000002</v>
      </c>
      <c r="I153" s="227"/>
      <c r="J153" s="217"/>
    </row>
    <row r="154" spans="3:10" x14ac:dyDescent="0.2">
      <c r="C154" s="214"/>
      <c r="D154" s="216"/>
      <c r="E154" s="230">
        <v>37469</v>
      </c>
      <c r="F154" s="225"/>
      <c r="G154" s="255">
        <v>409.84</v>
      </c>
      <c r="H154" s="240">
        <f t="shared" si="2"/>
        <v>2049.1999999999998</v>
      </c>
      <c r="I154" s="227"/>
      <c r="J154" s="217"/>
    </row>
    <row r="155" spans="3:10" x14ac:dyDescent="0.2">
      <c r="C155" s="214"/>
      <c r="D155" s="216"/>
      <c r="E155" s="230">
        <v>37500</v>
      </c>
      <c r="F155" s="225"/>
      <c r="G155" s="255">
        <v>420.63</v>
      </c>
      <c r="H155" s="240">
        <f t="shared" si="2"/>
        <v>2103.15</v>
      </c>
      <c r="I155" s="227"/>
      <c r="J155" s="217"/>
    </row>
    <row r="156" spans="3:10" x14ac:dyDescent="0.2">
      <c r="C156" s="214"/>
      <c r="D156" s="216"/>
      <c r="E156" s="230">
        <v>37530</v>
      </c>
      <c r="F156" s="225"/>
      <c r="G156" s="255">
        <v>416.59</v>
      </c>
      <c r="H156" s="240">
        <f t="shared" si="2"/>
        <v>2082.9499999999998</v>
      </c>
      <c r="I156" s="227"/>
      <c r="J156" s="217"/>
    </row>
    <row r="157" spans="3:10" x14ac:dyDescent="0.2">
      <c r="C157" s="214"/>
      <c r="D157" s="216"/>
      <c r="E157" s="230">
        <v>37561</v>
      </c>
      <c r="F157" s="225"/>
      <c r="G157" s="255">
        <v>419.9</v>
      </c>
      <c r="H157" s="240">
        <f t="shared" si="2"/>
        <v>2099.5</v>
      </c>
      <c r="I157" s="227"/>
      <c r="J157" s="217"/>
    </row>
    <row r="158" spans="3:10" x14ac:dyDescent="0.2">
      <c r="C158" s="214"/>
      <c r="D158" s="216"/>
      <c r="E158" s="230">
        <v>37591</v>
      </c>
      <c r="F158" s="225"/>
      <c r="G158" s="255">
        <v>437.8</v>
      </c>
      <c r="H158" s="240">
        <f t="shared" si="2"/>
        <v>2189</v>
      </c>
      <c r="I158" s="227"/>
      <c r="J158" s="217"/>
    </row>
    <row r="159" spans="3:10" x14ac:dyDescent="0.2">
      <c r="C159" s="214"/>
      <c r="D159" s="216"/>
      <c r="E159" s="230">
        <v>37622</v>
      </c>
      <c r="F159" s="225"/>
      <c r="G159" s="255">
        <v>468.56</v>
      </c>
      <c r="H159" s="240">
        <f t="shared" si="2"/>
        <v>2342.8000000000002</v>
      </c>
      <c r="I159" s="227"/>
      <c r="J159" s="217"/>
    </row>
    <row r="160" spans="3:10" x14ac:dyDescent="0.2">
      <c r="C160" s="214"/>
      <c r="D160" s="216"/>
      <c r="E160" s="230">
        <v>37653</v>
      </c>
      <c r="F160" s="225"/>
      <c r="G160" s="255">
        <v>467.74</v>
      </c>
      <c r="H160" s="240">
        <f t="shared" si="2"/>
        <v>2338.6999999999998</v>
      </c>
      <c r="I160" s="227"/>
      <c r="J160" s="217"/>
    </row>
    <row r="161" spans="3:10" x14ac:dyDescent="0.2">
      <c r="C161" s="214"/>
      <c r="D161" s="216"/>
      <c r="E161" s="230">
        <v>37681</v>
      </c>
      <c r="F161" s="225"/>
      <c r="G161" s="255">
        <v>441.35</v>
      </c>
      <c r="H161" s="240">
        <f t="shared" si="2"/>
        <v>2206.75</v>
      </c>
      <c r="I161" s="227"/>
      <c r="J161" s="217"/>
    </row>
    <row r="162" spans="3:10" x14ac:dyDescent="0.2">
      <c r="C162" s="214"/>
      <c r="D162" s="216"/>
      <c r="E162" s="230">
        <v>37712</v>
      </c>
      <c r="F162" s="225"/>
      <c r="G162" s="255">
        <v>425.98</v>
      </c>
      <c r="H162" s="240">
        <f t="shared" si="2"/>
        <v>2129.9</v>
      </c>
      <c r="I162" s="227"/>
      <c r="J162" s="217"/>
    </row>
    <row r="163" spans="3:10" x14ac:dyDescent="0.2">
      <c r="C163" s="214"/>
      <c r="D163" s="216"/>
      <c r="E163" s="230">
        <v>37742</v>
      </c>
      <c r="F163" s="225"/>
      <c r="G163" s="255">
        <v>462.38</v>
      </c>
      <c r="H163" s="240">
        <f t="shared" si="2"/>
        <v>2311.9</v>
      </c>
      <c r="I163" s="227"/>
      <c r="J163" s="217"/>
    </row>
    <row r="164" spans="3:10" x14ac:dyDescent="0.2">
      <c r="C164" s="214"/>
      <c r="D164" s="216"/>
      <c r="E164" s="230">
        <v>37773</v>
      </c>
      <c r="F164" s="225"/>
      <c r="G164" s="255">
        <v>462.9</v>
      </c>
      <c r="H164" s="240">
        <f t="shared" si="2"/>
        <v>2314.5</v>
      </c>
      <c r="I164" s="227"/>
      <c r="J164" s="217"/>
    </row>
    <row r="165" spans="3:10" x14ac:dyDescent="0.2">
      <c r="C165" s="214"/>
      <c r="D165" s="216"/>
      <c r="E165" s="230">
        <v>37803</v>
      </c>
      <c r="F165" s="225"/>
      <c r="G165" s="255">
        <v>455.59</v>
      </c>
      <c r="H165" s="240">
        <f t="shared" si="2"/>
        <v>2277.9499999999998</v>
      </c>
      <c r="I165" s="227"/>
      <c r="J165" s="217"/>
    </row>
    <row r="166" spans="3:10" x14ac:dyDescent="0.2">
      <c r="C166" s="214"/>
      <c r="D166" s="216"/>
      <c r="E166" s="230">
        <v>37834</v>
      </c>
      <c r="F166" s="225"/>
      <c r="G166" s="255">
        <v>465.18</v>
      </c>
      <c r="H166" s="240">
        <f t="shared" si="2"/>
        <v>2325.9</v>
      </c>
      <c r="I166" s="227"/>
      <c r="J166" s="217"/>
    </row>
    <row r="167" spans="3:10" x14ac:dyDescent="0.2">
      <c r="C167" s="214"/>
      <c r="D167" s="216"/>
      <c r="E167" s="230">
        <v>37865</v>
      </c>
      <c r="F167" s="225"/>
      <c r="G167" s="255">
        <v>488.47</v>
      </c>
      <c r="H167" s="240">
        <f t="shared" si="2"/>
        <v>2442.3500000000004</v>
      </c>
      <c r="I167" s="227"/>
      <c r="J167" s="217"/>
    </row>
    <row r="168" spans="3:10" x14ac:dyDescent="0.2">
      <c r="C168" s="214"/>
      <c r="D168" s="216"/>
      <c r="E168" s="230">
        <v>37895</v>
      </c>
      <c r="F168" s="225"/>
      <c r="G168" s="255">
        <v>488.81</v>
      </c>
      <c r="H168" s="240">
        <f t="shared" si="2"/>
        <v>2444.0500000000002</v>
      </c>
      <c r="I168" s="227"/>
      <c r="J168" s="217"/>
    </row>
    <row r="169" spans="3:10" x14ac:dyDescent="0.2">
      <c r="C169" s="214"/>
      <c r="D169" s="216"/>
      <c r="E169" s="230">
        <v>37926</v>
      </c>
      <c r="F169" s="225"/>
      <c r="G169" s="255">
        <v>504.15</v>
      </c>
      <c r="H169" s="240">
        <f t="shared" si="2"/>
        <v>2520.75</v>
      </c>
      <c r="I169" s="227"/>
      <c r="J169" s="217"/>
    </row>
    <row r="170" spans="3:10" x14ac:dyDescent="0.2">
      <c r="C170" s="214"/>
      <c r="D170" s="216"/>
      <c r="E170" s="230">
        <v>37956</v>
      </c>
      <c r="F170" s="225"/>
      <c r="G170" s="255">
        <v>525.91</v>
      </c>
      <c r="H170" s="240">
        <f t="shared" si="2"/>
        <v>2629.5499999999997</v>
      </c>
      <c r="I170" s="227"/>
      <c r="J170" s="217"/>
    </row>
    <row r="171" spans="3:10" x14ac:dyDescent="0.2">
      <c r="C171" s="214"/>
      <c r="D171" s="216"/>
      <c r="E171" s="230">
        <v>37987</v>
      </c>
      <c r="F171" s="225"/>
      <c r="G171" s="255">
        <v>533.38</v>
      </c>
      <c r="H171" s="240">
        <f t="shared" si="2"/>
        <v>2666.9</v>
      </c>
      <c r="I171" s="227"/>
      <c r="J171" s="217"/>
    </row>
    <row r="172" spans="3:10" x14ac:dyDescent="0.2">
      <c r="C172" s="214"/>
      <c r="D172" s="216"/>
      <c r="E172" s="230">
        <v>38018</v>
      </c>
      <c r="F172" s="225"/>
      <c r="G172" s="255">
        <v>519.15</v>
      </c>
      <c r="H172" s="240">
        <f t="shared" si="2"/>
        <v>2595.75</v>
      </c>
      <c r="I172" s="227"/>
      <c r="J172" s="217"/>
    </row>
    <row r="173" spans="3:10" x14ac:dyDescent="0.2">
      <c r="C173" s="214"/>
      <c r="D173" s="216"/>
      <c r="E173" s="230">
        <v>38047</v>
      </c>
      <c r="F173" s="225"/>
      <c r="G173" s="255">
        <v>517.69000000000005</v>
      </c>
      <c r="H173" s="240">
        <f t="shared" si="2"/>
        <v>2588.4500000000003</v>
      </c>
      <c r="I173" s="227"/>
      <c r="J173" s="217"/>
    </row>
    <row r="174" spans="3:10" x14ac:dyDescent="0.2">
      <c r="C174" s="214"/>
      <c r="D174" s="216"/>
      <c r="E174" s="230">
        <v>38078</v>
      </c>
      <c r="F174" s="225"/>
      <c r="G174" s="255">
        <v>511.74</v>
      </c>
      <c r="H174" s="240">
        <f t="shared" si="2"/>
        <v>2558.6999999999998</v>
      </c>
      <c r="I174" s="227"/>
      <c r="J174" s="217"/>
    </row>
    <row r="175" spans="3:10" x14ac:dyDescent="0.2">
      <c r="C175" s="214"/>
      <c r="D175" s="216"/>
      <c r="E175" s="230">
        <v>38108</v>
      </c>
      <c r="F175" s="225"/>
      <c r="G175" s="255">
        <v>484.33</v>
      </c>
      <c r="H175" s="240">
        <f t="shared" si="2"/>
        <v>2421.65</v>
      </c>
      <c r="I175" s="227"/>
      <c r="J175" s="217"/>
    </row>
    <row r="176" spans="3:10" x14ac:dyDescent="0.2">
      <c r="C176" s="214"/>
      <c r="D176" s="216"/>
      <c r="E176" s="230">
        <v>38139</v>
      </c>
      <c r="F176" s="225"/>
      <c r="G176" s="255">
        <v>493.74</v>
      </c>
      <c r="H176" s="240">
        <f t="shared" si="2"/>
        <v>2468.6999999999998</v>
      </c>
      <c r="I176" s="227"/>
      <c r="J176" s="217"/>
    </row>
    <row r="177" spans="3:10" x14ac:dyDescent="0.2">
      <c r="C177" s="214"/>
      <c r="D177" s="216"/>
      <c r="E177" s="230">
        <v>38169</v>
      </c>
      <c r="F177" s="225"/>
      <c r="G177" s="255">
        <v>501.59</v>
      </c>
      <c r="H177" s="240">
        <f t="shared" si="2"/>
        <v>2507.9499999999998</v>
      </c>
      <c r="I177" s="227"/>
      <c r="J177" s="217"/>
    </row>
    <row r="178" spans="3:10" x14ac:dyDescent="0.2">
      <c r="C178" s="214"/>
      <c r="D178" s="216"/>
      <c r="E178" s="230">
        <v>38200</v>
      </c>
      <c r="F178" s="225"/>
      <c r="G178" s="255">
        <v>504.24</v>
      </c>
      <c r="H178" s="240">
        <f t="shared" si="2"/>
        <v>2521.1999999999998</v>
      </c>
      <c r="I178" s="227"/>
      <c r="J178" s="217"/>
    </row>
    <row r="179" spans="3:10" x14ac:dyDescent="0.2">
      <c r="C179" s="214"/>
      <c r="D179" s="216"/>
      <c r="E179" s="230">
        <v>38231</v>
      </c>
      <c r="F179" s="225"/>
      <c r="G179" s="255">
        <v>509.44</v>
      </c>
      <c r="H179" s="240">
        <f t="shared" si="2"/>
        <v>2547.1999999999998</v>
      </c>
      <c r="I179" s="227"/>
      <c r="J179" s="217"/>
    </row>
    <row r="180" spans="3:10" x14ac:dyDescent="0.2">
      <c r="C180" s="214"/>
      <c r="D180" s="216"/>
      <c r="E180" s="230">
        <v>38261</v>
      </c>
      <c r="F180" s="225"/>
      <c r="G180" s="255">
        <v>525.58000000000004</v>
      </c>
      <c r="H180" s="240">
        <f t="shared" si="2"/>
        <v>2627.9</v>
      </c>
      <c r="I180" s="227"/>
      <c r="J180" s="217"/>
    </row>
    <row r="181" spans="3:10" x14ac:dyDescent="0.2">
      <c r="C181" s="214"/>
      <c r="D181" s="216"/>
      <c r="E181" s="230">
        <v>38292</v>
      </c>
      <c r="F181" s="225"/>
      <c r="G181" s="255">
        <v>548.79</v>
      </c>
      <c r="H181" s="240">
        <f t="shared" si="2"/>
        <v>2743.95</v>
      </c>
      <c r="I181" s="227"/>
      <c r="J181" s="217"/>
    </row>
    <row r="182" spans="3:10" x14ac:dyDescent="0.2">
      <c r="C182" s="214"/>
      <c r="D182" s="216"/>
      <c r="E182" s="230">
        <v>38322</v>
      </c>
      <c r="F182" s="225"/>
      <c r="G182" s="255">
        <v>554.37</v>
      </c>
      <c r="H182" s="240">
        <f t="shared" si="2"/>
        <v>2771.85</v>
      </c>
      <c r="I182" s="227"/>
      <c r="J182" s="217"/>
    </row>
    <row r="183" spans="3:10" x14ac:dyDescent="0.2">
      <c r="C183" s="214"/>
      <c r="D183" s="216"/>
      <c r="E183" s="230">
        <v>38353</v>
      </c>
      <c r="F183" s="225"/>
      <c r="G183" s="255">
        <v>530.46</v>
      </c>
      <c r="H183" s="240">
        <f t="shared" si="2"/>
        <v>2652.3</v>
      </c>
      <c r="I183" s="227"/>
      <c r="J183" s="217"/>
    </row>
    <row r="184" spans="3:10" x14ac:dyDescent="0.2">
      <c r="C184" s="214"/>
      <c r="D184" s="216"/>
      <c r="E184" s="230">
        <v>38384</v>
      </c>
      <c r="F184" s="225"/>
      <c r="G184" s="255">
        <v>526.65</v>
      </c>
      <c r="H184" s="240">
        <f t="shared" si="2"/>
        <v>2633.25</v>
      </c>
      <c r="I184" s="227"/>
      <c r="J184" s="217"/>
    </row>
    <row r="185" spans="3:10" x14ac:dyDescent="0.2">
      <c r="C185" s="214"/>
      <c r="D185" s="216"/>
      <c r="E185" s="230">
        <v>38412</v>
      </c>
      <c r="F185" s="225"/>
      <c r="G185" s="255">
        <v>536.39</v>
      </c>
      <c r="H185" s="240">
        <f t="shared" si="2"/>
        <v>2681.95</v>
      </c>
      <c r="I185" s="227"/>
      <c r="J185" s="217"/>
    </row>
    <row r="186" spans="3:10" x14ac:dyDescent="0.2">
      <c r="C186" s="214"/>
      <c r="D186" s="216"/>
      <c r="E186" s="230">
        <v>38443</v>
      </c>
      <c r="F186" s="225"/>
      <c r="G186" s="255">
        <v>526.24</v>
      </c>
      <c r="H186" s="240">
        <f t="shared" ref="H186:H249" si="3">G186*$H$10</f>
        <v>2631.2</v>
      </c>
      <c r="I186" s="227"/>
      <c r="J186" s="217"/>
    </row>
    <row r="187" spans="3:10" x14ac:dyDescent="0.2">
      <c r="C187" s="214"/>
      <c r="D187" s="216"/>
      <c r="E187" s="230">
        <v>38473</v>
      </c>
      <c r="F187" s="225"/>
      <c r="G187" s="255">
        <v>518.05999999999995</v>
      </c>
      <c r="H187" s="240">
        <f t="shared" si="3"/>
        <v>2590.2999999999997</v>
      </c>
      <c r="I187" s="227"/>
      <c r="J187" s="217"/>
    </row>
    <row r="188" spans="3:10" x14ac:dyDescent="0.2">
      <c r="C188" s="214"/>
      <c r="D188" s="216"/>
      <c r="E188" s="230">
        <v>38504</v>
      </c>
      <c r="F188" s="225"/>
      <c r="G188" s="255">
        <v>528.41999999999996</v>
      </c>
      <c r="H188" s="240">
        <f t="shared" si="3"/>
        <v>2642.1</v>
      </c>
      <c r="I188" s="227"/>
      <c r="J188" s="217"/>
    </row>
    <row r="189" spans="3:10" x14ac:dyDescent="0.2">
      <c r="C189" s="214"/>
      <c r="D189" s="216"/>
      <c r="E189" s="230">
        <v>38534</v>
      </c>
      <c r="F189" s="225"/>
      <c r="G189" s="255">
        <v>518.29</v>
      </c>
      <c r="H189" s="240">
        <f t="shared" si="3"/>
        <v>2591.4499999999998</v>
      </c>
      <c r="I189" s="227"/>
      <c r="J189" s="217"/>
    </row>
    <row r="190" spans="3:10" x14ac:dyDescent="0.2">
      <c r="C190" s="214"/>
      <c r="D190" s="216"/>
      <c r="E190" s="230">
        <v>38565</v>
      </c>
      <c r="F190" s="225"/>
      <c r="G190" s="255">
        <v>532.08000000000004</v>
      </c>
      <c r="H190" s="240">
        <f t="shared" si="3"/>
        <v>2660.4</v>
      </c>
      <c r="I190" s="227"/>
      <c r="J190" s="217"/>
    </row>
    <row r="191" spans="3:10" x14ac:dyDescent="0.2">
      <c r="C191" s="214"/>
      <c r="D191" s="216"/>
      <c r="E191" s="230">
        <v>38596</v>
      </c>
      <c r="F191" s="225"/>
      <c r="G191" s="255">
        <v>547.26</v>
      </c>
      <c r="H191" s="240">
        <f t="shared" si="3"/>
        <v>2736.3</v>
      </c>
      <c r="I191" s="227"/>
      <c r="J191" s="217"/>
    </row>
    <row r="192" spans="3:10" x14ac:dyDescent="0.2">
      <c r="C192" s="214"/>
      <c r="D192" s="216"/>
      <c r="E192" s="230">
        <v>38626</v>
      </c>
      <c r="F192" s="225"/>
      <c r="G192" s="255">
        <v>562.94000000000005</v>
      </c>
      <c r="H192" s="240">
        <f t="shared" si="3"/>
        <v>2814.7000000000003</v>
      </c>
      <c r="I192" s="227"/>
      <c r="J192" s="217"/>
    </row>
    <row r="193" spans="3:10" x14ac:dyDescent="0.2">
      <c r="C193" s="214"/>
      <c r="D193" s="216"/>
      <c r="E193" s="230">
        <v>38657</v>
      </c>
      <c r="F193" s="225"/>
      <c r="G193" s="255">
        <v>575.82000000000005</v>
      </c>
      <c r="H193" s="240">
        <f t="shared" si="3"/>
        <v>2879.1000000000004</v>
      </c>
      <c r="I193" s="227"/>
      <c r="J193" s="217"/>
    </row>
    <row r="194" spans="3:10" x14ac:dyDescent="0.2">
      <c r="C194" s="214"/>
      <c r="D194" s="216"/>
      <c r="E194" s="230">
        <v>38687</v>
      </c>
      <c r="F194" s="225"/>
      <c r="G194" s="255">
        <v>618.75</v>
      </c>
      <c r="H194" s="240">
        <f t="shared" si="3"/>
        <v>3093.75</v>
      </c>
      <c r="I194" s="227"/>
      <c r="J194" s="217"/>
    </row>
    <row r="195" spans="3:10" x14ac:dyDescent="0.2">
      <c r="C195" s="214"/>
      <c r="D195" s="216"/>
      <c r="E195" s="230">
        <v>38718</v>
      </c>
      <c r="F195" s="225"/>
      <c r="G195" s="255">
        <v>661.48</v>
      </c>
      <c r="H195" s="240">
        <f t="shared" si="3"/>
        <v>3307.4</v>
      </c>
      <c r="I195" s="227"/>
      <c r="J195" s="217"/>
    </row>
    <row r="196" spans="3:10" x14ac:dyDescent="0.2">
      <c r="C196" s="214"/>
      <c r="D196" s="216"/>
      <c r="E196" s="230">
        <v>38749</v>
      </c>
      <c r="F196" s="225"/>
      <c r="G196" s="255">
        <v>666.56</v>
      </c>
      <c r="H196" s="240">
        <f t="shared" si="3"/>
        <v>3332.7999999999997</v>
      </c>
      <c r="I196" s="227"/>
      <c r="J196" s="217"/>
    </row>
    <row r="197" spans="3:10" x14ac:dyDescent="0.2">
      <c r="C197" s="214"/>
      <c r="D197" s="216"/>
      <c r="E197" s="230">
        <v>38777</v>
      </c>
      <c r="F197" s="225"/>
      <c r="G197" s="255">
        <v>665.17</v>
      </c>
      <c r="H197" s="240">
        <f t="shared" si="3"/>
        <v>3325.85</v>
      </c>
      <c r="I197" s="227"/>
      <c r="J197" s="217"/>
    </row>
    <row r="198" spans="3:10" x14ac:dyDescent="0.2">
      <c r="C198" s="214"/>
      <c r="D198" s="216"/>
      <c r="E198" s="230">
        <v>38808</v>
      </c>
      <c r="F198" s="225"/>
      <c r="G198" s="255">
        <v>723.01</v>
      </c>
      <c r="H198" s="240">
        <f t="shared" si="3"/>
        <v>3615.05</v>
      </c>
      <c r="I198" s="227"/>
      <c r="J198" s="217"/>
    </row>
    <row r="199" spans="3:10" x14ac:dyDescent="0.2">
      <c r="C199" s="214"/>
      <c r="D199" s="216"/>
      <c r="E199" s="230">
        <v>38838</v>
      </c>
      <c r="F199" s="225"/>
      <c r="G199" s="255">
        <v>795.61</v>
      </c>
      <c r="H199" s="240">
        <f t="shared" si="3"/>
        <v>3978.05</v>
      </c>
      <c r="I199" s="227"/>
      <c r="J199" s="217"/>
    </row>
    <row r="200" spans="3:10" x14ac:dyDescent="0.2">
      <c r="C200" s="214"/>
      <c r="D200" s="216"/>
      <c r="E200" s="230">
        <v>38869</v>
      </c>
      <c r="F200" s="225"/>
      <c r="G200" s="255">
        <v>701.07</v>
      </c>
      <c r="H200" s="240">
        <f t="shared" si="3"/>
        <v>3505.3500000000004</v>
      </c>
      <c r="I200" s="227"/>
      <c r="J200" s="217"/>
    </row>
    <row r="201" spans="3:10" x14ac:dyDescent="0.2">
      <c r="C201" s="214"/>
      <c r="D201" s="216"/>
      <c r="E201" s="230">
        <v>38899</v>
      </c>
      <c r="F201" s="225"/>
      <c r="G201" s="255">
        <v>743.34</v>
      </c>
      <c r="H201" s="240">
        <f t="shared" si="3"/>
        <v>3716.7000000000003</v>
      </c>
      <c r="I201" s="227"/>
      <c r="J201" s="217"/>
    </row>
    <row r="202" spans="3:10" x14ac:dyDescent="0.2">
      <c r="C202" s="214"/>
      <c r="D202" s="216"/>
      <c r="E202" s="230">
        <v>38930</v>
      </c>
      <c r="F202" s="225"/>
      <c r="G202" s="255">
        <v>739.83</v>
      </c>
      <c r="H202" s="240">
        <f t="shared" si="3"/>
        <v>3699.15</v>
      </c>
      <c r="I202" s="227"/>
      <c r="J202" s="217"/>
    </row>
    <row r="203" spans="3:10" x14ac:dyDescent="0.2">
      <c r="C203" s="214"/>
      <c r="D203" s="216"/>
      <c r="E203" s="230">
        <v>38961</v>
      </c>
      <c r="F203" s="225"/>
      <c r="G203" s="255">
        <v>703.32</v>
      </c>
      <c r="H203" s="240">
        <f t="shared" si="3"/>
        <v>3516.6000000000004</v>
      </c>
      <c r="I203" s="227"/>
      <c r="J203" s="217"/>
    </row>
    <row r="204" spans="3:10" x14ac:dyDescent="0.2">
      <c r="C204" s="214"/>
      <c r="D204" s="216"/>
      <c r="E204" s="230">
        <v>38991</v>
      </c>
      <c r="F204" s="225"/>
      <c r="G204" s="255">
        <v>692.98</v>
      </c>
      <c r="H204" s="240">
        <f t="shared" si="3"/>
        <v>3464.9</v>
      </c>
      <c r="I204" s="227"/>
      <c r="J204" s="217"/>
    </row>
    <row r="205" spans="3:10" x14ac:dyDescent="0.2">
      <c r="C205" s="214"/>
      <c r="D205" s="216"/>
      <c r="E205" s="230">
        <v>39022</v>
      </c>
      <c r="F205" s="225"/>
      <c r="G205" s="255">
        <v>743.35</v>
      </c>
      <c r="H205" s="240">
        <f t="shared" si="3"/>
        <v>3716.75</v>
      </c>
      <c r="I205" s="227"/>
      <c r="J205" s="217"/>
    </row>
    <row r="206" spans="3:10" x14ac:dyDescent="0.2">
      <c r="C206" s="214"/>
      <c r="D206" s="216"/>
      <c r="E206" s="230">
        <v>39052</v>
      </c>
      <c r="F206" s="225"/>
      <c r="G206" s="255">
        <v>744.6</v>
      </c>
      <c r="H206" s="240">
        <f t="shared" si="3"/>
        <v>3723</v>
      </c>
      <c r="I206" s="227"/>
      <c r="J206" s="217"/>
    </row>
    <row r="207" spans="3:10" x14ac:dyDescent="0.2">
      <c r="C207" s="214"/>
      <c r="D207" s="216"/>
      <c r="E207" s="230">
        <v>39083</v>
      </c>
      <c r="F207" s="225"/>
      <c r="G207" s="255">
        <v>744.15</v>
      </c>
      <c r="H207" s="240">
        <f t="shared" si="3"/>
        <v>3720.75</v>
      </c>
      <c r="I207" s="227"/>
      <c r="J207" s="217"/>
    </row>
    <row r="208" spans="3:10" x14ac:dyDescent="0.2">
      <c r="C208" s="214"/>
      <c r="D208" s="216"/>
      <c r="E208" s="230">
        <v>39114</v>
      </c>
      <c r="F208" s="225"/>
      <c r="G208" s="255">
        <v>779.75</v>
      </c>
      <c r="H208" s="240">
        <f t="shared" si="3"/>
        <v>3898.75</v>
      </c>
      <c r="I208" s="227"/>
      <c r="J208" s="217"/>
    </row>
    <row r="209" spans="3:10" x14ac:dyDescent="0.2">
      <c r="C209" s="214"/>
      <c r="D209" s="216"/>
      <c r="E209" s="230">
        <v>39142</v>
      </c>
      <c r="F209" s="225"/>
      <c r="G209" s="255">
        <v>760.99</v>
      </c>
      <c r="H209" s="240">
        <f t="shared" si="3"/>
        <v>3804.95</v>
      </c>
      <c r="I209" s="227"/>
      <c r="J209" s="217"/>
    </row>
    <row r="210" spans="3:10" x14ac:dyDescent="0.2">
      <c r="C210" s="214"/>
      <c r="D210" s="216"/>
      <c r="E210" s="230">
        <v>39173</v>
      </c>
      <c r="F210" s="225"/>
      <c r="G210" s="255">
        <v>784.67</v>
      </c>
      <c r="H210" s="240">
        <f t="shared" si="3"/>
        <v>3923.35</v>
      </c>
      <c r="I210" s="227"/>
      <c r="J210" s="217"/>
    </row>
    <row r="211" spans="3:10" x14ac:dyDescent="0.2">
      <c r="C211" s="214"/>
      <c r="D211" s="216"/>
      <c r="E211" s="230">
        <v>39203</v>
      </c>
      <c r="F211" s="225"/>
      <c r="G211" s="255">
        <v>765.62</v>
      </c>
      <c r="H211" s="240">
        <f t="shared" si="3"/>
        <v>3828.1</v>
      </c>
      <c r="I211" s="227"/>
      <c r="J211" s="217"/>
    </row>
    <row r="212" spans="3:10" x14ac:dyDescent="0.2">
      <c r="C212" s="214"/>
      <c r="D212" s="216"/>
      <c r="E212" s="230">
        <v>39234</v>
      </c>
      <c r="F212" s="225"/>
      <c r="G212" s="255">
        <v>750.54</v>
      </c>
      <c r="H212" s="240">
        <f t="shared" si="3"/>
        <v>3752.7</v>
      </c>
      <c r="I212" s="227"/>
      <c r="J212" s="217"/>
    </row>
    <row r="213" spans="3:10" x14ac:dyDescent="0.2">
      <c r="C213" s="214"/>
      <c r="D213" s="216"/>
      <c r="E213" s="230">
        <v>39264</v>
      </c>
      <c r="F213" s="225"/>
      <c r="G213" s="255">
        <v>762.43</v>
      </c>
      <c r="H213" s="240">
        <f t="shared" si="3"/>
        <v>3812.1499999999996</v>
      </c>
      <c r="I213" s="227"/>
      <c r="J213" s="217"/>
    </row>
    <row r="214" spans="3:10" x14ac:dyDescent="0.2">
      <c r="C214" s="214"/>
      <c r="D214" s="216"/>
      <c r="E214" s="230">
        <v>39295</v>
      </c>
      <c r="F214" s="225"/>
      <c r="G214" s="255">
        <v>763.89</v>
      </c>
      <c r="H214" s="240">
        <f t="shared" si="3"/>
        <v>3819.45</v>
      </c>
      <c r="I214" s="227"/>
      <c r="J214" s="217"/>
    </row>
    <row r="215" spans="3:10" x14ac:dyDescent="0.2">
      <c r="C215" s="214"/>
      <c r="D215" s="216"/>
      <c r="E215" s="230">
        <v>39326</v>
      </c>
      <c r="F215" s="225"/>
      <c r="G215" s="255">
        <v>815.98</v>
      </c>
      <c r="H215" s="240">
        <f t="shared" si="3"/>
        <v>4079.9</v>
      </c>
      <c r="I215" s="227"/>
      <c r="J215" s="217"/>
    </row>
    <row r="216" spans="3:10" x14ac:dyDescent="0.2">
      <c r="C216" s="214"/>
      <c r="D216" s="216"/>
      <c r="E216" s="230">
        <v>39356</v>
      </c>
      <c r="F216" s="225"/>
      <c r="G216" s="255">
        <v>861.75</v>
      </c>
      <c r="H216" s="240">
        <f t="shared" si="3"/>
        <v>4308.75</v>
      </c>
      <c r="I216" s="227"/>
      <c r="J216" s="217"/>
    </row>
    <row r="217" spans="3:10" x14ac:dyDescent="0.2">
      <c r="C217" s="214"/>
      <c r="D217" s="216"/>
      <c r="E217" s="230">
        <v>39387</v>
      </c>
      <c r="F217" s="225"/>
      <c r="G217" s="255">
        <v>915.09</v>
      </c>
      <c r="H217" s="240">
        <f t="shared" si="3"/>
        <v>4575.45</v>
      </c>
      <c r="I217" s="227"/>
      <c r="J217" s="217"/>
    </row>
    <row r="218" spans="3:10" x14ac:dyDescent="0.2">
      <c r="C218" s="214"/>
      <c r="D218" s="216"/>
      <c r="E218" s="230">
        <v>39417</v>
      </c>
      <c r="F218" s="225"/>
      <c r="G218" s="255">
        <v>912.44</v>
      </c>
      <c r="H218" s="240">
        <f t="shared" si="3"/>
        <v>4562.2000000000007</v>
      </c>
      <c r="I218" s="227"/>
      <c r="J218" s="217"/>
    </row>
    <row r="219" spans="3:10" x14ac:dyDescent="0.2">
      <c r="C219" s="214"/>
      <c r="D219" s="216"/>
      <c r="E219" s="230">
        <v>39448</v>
      </c>
      <c r="F219" s="225"/>
      <c r="G219" s="255">
        <v>1006.14</v>
      </c>
      <c r="H219" s="240">
        <f t="shared" si="3"/>
        <v>5030.7</v>
      </c>
      <c r="I219" s="227"/>
      <c r="J219" s="217"/>
    </row>
    <row r="220" spans="3:10" x14ac:dyDescent="0.2">
      <c r="C220" s="214"/>
      <c r="D220" s="216"/>
      <c r="E220" s="230">
        <v>39479</v>
      </c>
      <c r="F220" s="225"/>
      <c r="G220" s="255">
        <v>1039.43</v>
      </c>
      <c r="H220" s="240">
        <f t="shared" si="3"/>
        <v>5197.1500000000005</v>
      </c>
      <c r="I220" s="227"/>
      <c r="J220" s="217"/>
    </row>
    <row r="221" spans="3:10" x14ac:dyDescent="0.2">
      <c r="C221" s="214"/>
      <c r="D221" s="216"/>
      <c r="E221" s="230">
        <v>39508</v>
      </c>
      <c r="F221" s="225"/>
      <c r="G221" s="255">
        <v>1082.7</v>
      </c>
      <c r="H221" s="240">
        <f t="shared" si="3"/>
        <v>5413.5</v>
      </c>
      <c r="I221" s="227"/>
      <c r="J221" s="217"/>
    </row>
    <row r="222" spans="3:10" x14ac:dyDescent="0.2">
      <c r="C222" s="214"/>
      <c r="D222" s="216"/>
      <c r="E222" s="230">
        <v>39539</v>
      </c>
      <c r="F222" s="225"/>
      <c r="G222" s="255">
        <v>1010.68</v>
      </c>
      <c r="H222" s="240">
        <f t="shared" si="3"/>
        <v>5053.3999999999996</v>
      </c>
      <c r="I222" s="227"/>
      <c r="J222" s="217"/>
    </row>
    <row r="223" spans="3:10" x14ac:dyDescent="0.2">
      <c r="C223" s="214"/>
      <c r="D223" s="216"/>
      <c r="E223" s="230">
        <v>39569</v>
      </c>
      <c r="F223" s="225"/>
      <c r="G223" s="255">
        <v>981.34</v>
      </c>
      <c r="H223" s="240">
        <f t="shared" si="3"/>
        <v>4906.7</v>
      </c>
      <c r="I223" s="227"/>
      <c r="J223" s="217"/>
    </row>
    <row r="224" spans="3:10" x14ac:dyDescent="0.2">
      <c r="C224" s="214"/>
      <c r="D224" s="216"/>
      <c r="E224" s="230">
        <v>39600</v>
      </c>
      <c r="F224" s="225"/>
      <c r="G224" s="255">
        <v>1014.63</v>
      </c>
      <c r="H224" s="240">
        <f t="shared" si="3"/>
        <v>5073.1499999999996</v>
      </c>
      <c r="I224" s="227"/>
      <c r="J224" s="217"/>
    </row>
    <row r="225" spans="3:10" x14ac:dyDescent="0.2">
      <c r="C225" s="214"/>
      <c r="D225" s="216"/>
      <c r="E225" s="230">
        <v>39630</v>
      </c>
      <c r="F225" s="225"/>
      <c r="G225" s="255">
        <v>998.2</v>
      </c>
      <c r="H225" s="240">
        <f t="shared" si="3"/>
        <v>4991</v>
      </c>
      <c r="I225" s="227"/>
      <c r="J225" s="217"/>
    </row>
    <row r="226" spans="3:10" x14ac:dyDescent="0.2">
      <c r="C226" s="214"/>
      <c r="D226" s="216"/>
      <c r="E226" s="230">
        <v>39661</v>
      </c>
      <c r="F226" s="225"/>
      <c r="G226" s="255">
        <v>909.32</v>
      </c>
      <c r="H226" s="240">
        <f t="shared" si="3"/>
        <v>4546.6000000000004</v>
      </c>
      <c r="I226" s="227"/>
      <c r="J226" s="217"/>
    </row>
    <row r="227" spans="3:10" x14ac:dyDescent="0.2">
      <c r="C227" s="214"/>
      <c r="D227" s="216"/>
      <c r="E227" s="230">
        <v>39692</v>
      </c>
      <c r="F227" s="225"/>
      <c r="G227" s="255">
        <v>969.35</v>
      </c>
      <c r="H227" s="240">
        <f t="shared" si="3"/>
        <v>4846.75</v>
      </c>
      <c r="I227" s="227"/>
      <c r="J227" s="217"/>
    </row>
    <row r="228" spans="3:10" x14ac:dyDescent="0.2">
      <c r="C228" s="214"/>
      <c r="D228" s="216"/>
      <c r="E228" s="230">
        <v>39722</v>
      </c>
      <c r="F228" s="225"/>
      <c r="G228" s="255">
        <v>805.29</v>
      </c>
      <c r="H228" s="240">
        <f t="shared" si="3"/>
        <v>4026.45</v>
      </c>
      <c r="I228" s="227"/>
      <c r="J228" s="217"/>
    </row>
    <row r="229" spans="3:10" x14ac:dyDescent="0.2">
      <c r="C229" s="214"/>
      <c r="D229" s="216"/>
      <c r="E229" s="230">
        <v>39753</v>
      </c>
      <c r="F229" s="225"/>
      <c r="G229" s="255">
        <v>914.68</v>
      </c>
      <c r="H229" s="240">
        <f t="shared" si="3"/>
        <v>4573.3999999999996</v>
      </c>
      <c r="I229" s="227"/>
      <c r="J229" s="217"/>
    </row>
    <row r="230" spans="3:10" x14ac:dyDescent="0.2">
      <c r="C230" s="214"/>
      <c r="D230" s="216"/>
      <c r="E230" s="230">
        <v>39783</v>
      </c>
      <c r="F230" s="225"/>
      <c r="G230" s="255">
        <v>987.17</v>
      </c>
      <c r="H230" s="240">
        <f t="shared" si="3"/>
        <v>4935.8499999999995</v>
      </c>
      <c r="I230" s="227"/>
      <c r="J230" s="217"/>
    </row>
    <row r="231" spans="3:10" x14ac:dyDescent="0.2">
      <c r="C231" s="214"/>
      <c r="D231" s="216"/>
      <c r="E231" s="230">
        <v>39814</v>
      </c>
      <c r="F231" s="225"/>
      <c r="G231" s="255">
        <v>1039.04</v>
      </c>
      <c r="H231" s="240">
        <f t="shared" si="3"/>
        <v>5195.2</v>
      </c>
      <c r="I231" s="227"/>
      <c r="J231" s="217"/>
    </row>
    <row r="232" spans="3:10" x14ac:dyDescent="0.2">
      <c r="C232" s="214"/>
      <c r="D232" s="216"/>
      <c r="E232" s="230">
        <v>39845</v>
      </c>
      <c r="F232" s="225"/>
      <c r="G232" s="255">
        <v>1071</v>
      </c>
      <c r="H232" s="240">
        <f t="shared" si="3"/>
        <v>5355</v>
      </c>
      <c r="I232" s="227"/>
      <c r="J232" s="217"/>
    </row>
    <row r="233" spans="3:10" x14ac:dyDescent="0.2">
      <c r="C233" s="214"/>
      <c r="D233" s="216"/>
      <c r="E233" s="230">
        <v>39873</v>
      </c>
      <c r="F233" s="225"/>
      <c r="G233" s="255">
        <v>1007.28</v>
      </c>
      <c r="H233" s="240">
        <f t="shared" si="3"/>
        <v>5036.3999999999996</v>
      </c>
      <c r="I233" s="227"/>
      <c r="J233" s="217"/>
    </row>
    <row r="234" spans="3:10" x14ac:dyDescent="0.2">
      <c r="C234" s="214"/>
      <c r="D234" s="216"/>
      <c r="E234" s="230">
        <v>39904</v>
      </c>
      <c r="F234" s="225"/>
      <c r="G234" s="255">
        <v>988.36</v>
      </c>
      <c r="H234" s="240">
        <f t="shared" si="3"/>
        <v>4941.8</v>
      </c>
      <c r="I234" s="227"/>
      <c r="J234" s="217"/>
    </row>
    <row r="235" spans="3:10" x14ac:dyDescent="0.2">
      <c r="C235" s="214"/>
      <c r="D235" s="216"/>
      <c r="E235" s="230">
        <v>39934</v>
      </c>
      <c r="F235" s="225"/>
      <c r="G235" s="255">
        <v>1088.6600000000001</v>
      </c>
      <c r="H235" s="240">
        <f t="shared" si="3"/>
        <v>5443.3</v>
      </c>
      <c r="I235" s="227"/>
      <c r="J235" s="217"/>
    </row>
    <row r="236" spans="3:10" x14ac:dyDescent="0.2">
      <c r="C236" s="214"/>
      <c r="D236" s="216"/>
      <c r="E236" s="230">
        <v>39965</v>
      </c>
      <c r="F236" s="225"/>
      <c r="G236" s="255">
        <v>1033.56</v>
      </c>
      <c r="H236" s="240">
        <f t="shared" si="3"/>
        <v>5167.7999999999993</v>
      </c>
      <c r="I236" s="227"/>
      <c r="J236" s="217"/>
    </row>
    <row r="237" spans="3:10" x14ac:dyDescent="0.2">
      <c r="C237" s="214"/>
      <c r="D237" s="216"/>
      <c r="E237" s="230">
        <v>39995</v>
      </c>
      <c r="F237" s="225"/>
      <c r="G237" s="255">
        <v>1040.4100000000001</v>
      </c>
      <c r="H237" s="240">
        <f t="shared" si="3"/>
        <v>5202.05</v>
      </c>
      <c r="I237" s="227"/>
      <c r="J237" s="217"/>
    </row>
    <row r="238" spans="3:10" x14ac:dyDescent="0.2">
      <c r="C238" s="214"/>
      <c r="D238" s="216"/>
      <c r="E238" s="230">
        <v>40026</v>
      </c>
      <c r="F238" s="225"/>
      <c r="G238" s="255">
        <v>1056.78</v>
      </c>
      <c r="H238" s="240">
        <f t="shared" si="3"/>
        <v>5283.9</v>
      </c>
      <c r="I238" s="227"/>
      <c r="J238" s="217"/>
    </row>
    <row r="239" spans="3:10" x14ac:dyDescent="0.2">
      <c r="C239" s="214"/>
      <c r="D239" s="216"/>
      <c r="E239" s="230">
        <v>40057</v>
      </c>
      <c r="F239" s="225"/>
      <c r="G239" s="255">
        <v>1122.4000000000001</v>
      </c>
      <c r="H239" s="240">
        <f t="shared" si="3"/>
        <v>5612</v>
      </c>
      <c r="I239" s="227"/>
      <c r="J239" s="217"/>
    </row>
    <row r="240" spans="3:10" x14ac:dyDescent="0.2">
      <c r="C240" s="214"/>
      <c r="D240" s="216"/>
      <c r="E240" s="230">
        <v>40087</v>
      </c>
      <c r="F240" s="225"/>
      <c r="G240" s="255">
        <v>1148.1600000000001</v>
      </c>
      <c r="H240" s="240">
        <f t="shared" si="3"/>
        <v>5740.8</v>
      </c>
      <c r="I240" s="227"/>
      <c r="J240" s="217"/>
    </row>
    <row r="241" spans="3:10" x14ac:dyDescent="0.2">
      <c r="C241" s="214"/>
      <c r="D241" s="216"/>
      <c r="E241" s="230">
        <v>40118</v>
      </c>
      <c r="F241" s="225"/>
      <c r="G241" s="255">
        <v>1296.8499999999999</v>
      </c>
      <c r="H241" s="240">
        <f t="shared" si="3"/>
        <v>6484.25</v>
      </c>
      <c r="I241" s="227"/>
      <c r="J241" s="217"/>
    </row>
    <row r="242" spans="3:10" x14ac:dyDescent="0.2">
      <c r="C242" s="214"/>
      <c r="D242" s="216"/>
      <c r="E242" s="230">
        <v>40148</v>
      </c>
      <c r="F242" s="225"/>
      <c r="G242" s="255">
        <v>1201.69</v>
      </c>
      <c r="H242" s="240">
        <f t="shared" si="3"/>
        <v>6008.4500000000007</v>
      </c>
      <c r="I242" s="227"/>
      <c r="J242" s="217"/>
    </row>
    <row r="243" spans="3:10" x14ac:dyDescent="0.2">
      <c r="C243" s="214"/>
      <c r="D243" s="216"/>
      <c r="E243" s="230">
        <v>40179</v>
      </c>
      <c r="F243" s="225"/>
      <c r="G243" s="255">
        <v>1187.43</v>
      </c>
      <c r="H243" s="240">
        <f t="shared" si="3"/>
        <v>5937.1500000000005</v>
      </c>
      <c r="I243" s="227"/>
      <c r="J243" s="217"/>
    </row>
    <row r="244" spans="3:10" x14ac:dyDescent="0.2">
      <c r="C244" s="214"/>
      <c r="D244" s="216"/>
      <c r="E244" s="230">
        <v>40210</v>
      </c>
      <c r="F244" s="225"/>
      <c r="G244" s="255">
        <v>1220.18</v>
      </c>
      <c r="H244" s="240">
        <f t="shared" si="3"/>
        <v>6100.9000000000005</v>
      </c>
      <c r="I244" s="227"/>
      <c r="J244" s="217"/>
    </row>
    <row r="245" spans="3:10" x14ac:dyDescent="0.2">
      <c r="C245" s="214"/>
      <c r="D245" s="216"/>
      <c r="E245" s="230">
        <v>40238</v>
      </c>
      <c r="F245" s="225"/>
      <c r="G245" s="255">
        <v>1223.7</v>
      </c>
      <c r="H245" s="240">
        <f t="shared" si="3"/>
        <v>6118.5</v>
      </c>
      <c r="I245" s="227"/>
      <c r="J245" s="217"/>
    </row>
    <row r="246" spans="3:10" x14ac:dyDescent="0.2">
      <c r="C246" s="214"/>
      <c r="D246" s="216"/>
      <c r="E246" s="230">
        <v>40269</v>
      </c>
      <c r="F246" s="225"/>
      <c r="G246" s="255">
        <v>1291.28</v>
      </c>
      <c r="H246" s="240">
        <f t="shared" si="3"/>
        <v>6456.4</v>
      </c>
      <c r="I246" s="227"/>
      <c r="J246" s="217"/>
    </row>
    <row r="247" spans="3:10" x14ac:dyDescent="0.2">
      <c r="C247" s="214"/>
      <c r="D247" s="216"/>
      <c r="E247" s="230">
        <v>40299</v>
      </c>
      <c r="F247" s="225"/>
      <c r="G247" s="255">
        <v>1321.01</v>
      </c>
      <c r="H247" s="240">
        <f t="shared" si="3"/>
        <v>6605.05</v>
      </c>
      <c r="I247" s="227"/>
      <c r="J247" s="217"/>
    </row>
    <row r="248" spans="3:10" x14ac:dyDescent="0.2">
      <c r="C248" s="214"/>
      <c r="D248" s="216"/>
      <c r="E248" s="230">
        <v>40330</v>
      </c>
      <c r="F248" s="225"/>
      <c r="G248" s="255">
        <v>1351.78</v>
      </c>
      <c r="H248" s="240">
        <f t="shared" si="3"/>
        <v>6758.9</v>
      </c>
      <c r="I248" s="227"/>
      <c r="J248" s="217"/>
    </row>
    <row r="249" spans="3:10" x14ac:dyDescent="0.2">
      <c r="C249" s="214"/>
      <c r="D249" s="216"/>
      <c r="E249" s="230">
        <v>40360</v>
      </c>
      <c r="F249" s="225"/>
      <c r="G249" s="255">
        <v>1280.06</v>
      </c>
      <c r="H249" s="240">
        <f t="shared" si="3"/>
        <v>6400.2999999999993</v>
      </c>
      <c r="I249" s="227"/>
      <c r="J249" s="217"/>
    </row>
    <row r="250" spans="3:10" x14ac:dyDescent="0.2">
      <c r="C250" s="214"/>
      <c r="D250" s="216"/>
      <c r="E250" s="230">
        <v>40391</v>
      </c>
      <c r="F250" s="225"/>
      <c r="G250" s="255">
        <v>1349.86</v>
      </c>
      <c r="H250" s="240">
        <f t="shared" ref="H250:H313" si="4">G250*$H$10</f>
        <v>6749.2999999999993</v>
      </c>
      <c r="I250" s="227"/>
      <c r="J250" s="217"/>
    </row>
    <row r="251" spans="3:10" x14ac:dyDescent="0.2">
      <c r="C251" s="214"/>
      <c r="D251" s="216"/>
      <c r="E251" s="230">
        <v>40422</v>
      </c>
      <c r="F251" s="225"/>
      <c r="G251" s="255">
        <v>1413.05</v>
      </c>
      <c r="H251" s="240">
        <f t="shared" si="4"/>
        <v>7065.25</v>
      </c>
      <c r="I251" s="227"/>
      <c r="J251" s="217"/>
    </row>
    <row r="252" spans="3:10" x14ac:dyDescent="0.2">
      <c r="C252" s="214"/>
      <c r="D252" s="216"/>
      <c r="E252" s="230">
        <v>40452</v>
      </c>
      <c r="F252" s="225"/>
      <c r="G252" s="255">
        <v>1469.3</v>
      </c>
      <c r="H252" s="240">
        <f t="shared" si="4"/>
        <v>7346.5</v>
      </c>
      <c r="I252" s="227"/>
      <c r="J252" s="217"/>
    </row>
    <row r="253" spans="3:10" x14ac:dyDescent="0.2">
      <c r="C253" s="214"/>
      <c r="D253" s="216"/>
      <c r="E253" s="230">
        <v>40483</v>
      </c>
      <c r="F253" s="225"/>
      <c r="G253" s="255">
        <v>1509.4</v>
      </c>
      <c r="H253" s="240">
        <f t="shared" si="4"/>
        <v>7547</v>
      </c>
      <c r="I253" s="227"/>
      <c r="J253" s="217"/>
    </row>
    <row r="254" spans="3:10" x14ac:dyDescent="0.2">
      <c r="C254" s="214"/>
      <c r="D254" s="216"/>
      <c r="E254" s="230">
        <v>40513</v>
      </c>
      <c r="F254" s="225"/>
      <c r="G254" s="255">
        <v>1530.59</v>
      </c>
      <c r="H254" s="240">
        <f t="shared" si="4"/>
        <v>7652.95</v>
      </c>
      <c r="I254" s="227"/>
      <c r="J254" s="217"/>
    </row>
    <row r="255" spans="3:10" x14ac:dyDescent="0.2">
      <c r="C255" s="214"/>
      <c r="D255" s="216"/>
      <c r="E255" s="230">
        <v>40544</v>
      </c>
      <c r="F255" s="225"/>
      <c r="G255" s="255">
        <v>1438.47</v>
      </c>
      <c r="H255" s="240">
        <f t="shared" si="4"/>
        <v>7192.35</v>
      </c>
      <c r="I255" s="227"/>
      <c r="J255" s="217"/>
    </row>
    <row r="256" spans="3:10" x14ac:dyDescent="0.2">
      <c r="C256" s="214"/>
      <c r="D256" s="216"/>
      <c r="E256" s="230">
        <v>40575</v>
      </c>
      <c r="F256" s="225"/>
      <c r="G256" s="255">
        <v>1521.06</v>
      </c>
      <c r="H256" s="240">
        <f t="shared" si="4"/>
        <v>7605.2999999999993</v>
      </c>
      <c r="I256" s="227"/>
      <c r="J256" s="217"/>
    </row>
    <row r="257" spans="3:10" x14ac:dyDescent="0.2">
      <c r="C257" s="214"/>
      <c r="D257" s="216"/>
      <c r="E257" s="230">
        <v>40603</v>
      </c>
      <c r="F257" s="225"/>
      <c r="G257" s="255">
        <v>1536.85</v>
      </c>
      <c r="H257" s="240">
        <f t="shared" si="4"/>
        <v>7684.25</v>
      </c>
      <c r="I257" s="227"/>
      <c r="J257" s="217"/>
    </row>
    <row r="258" spans="3:10" x14ac:dyDescent="0.2">
      <c r="C258" s="214"/>
      <c r="D258" s="216"/>
      <c r="E258" s="230">
        <v>40634</v>
      </c>
      <c r="F258" s="225"/>
      <c r="G258" s="255">
        <v>1629.17</v>
      </c>
      <c r="H258" s="240">
        <f t="shared" si="4"/>
        <v>8145.85</v>
      </c>
      <c r="I258" s="227"/>
      <c r="J258" s="217"/>
    </row>
    <row r="259" spans="3:10" x14ac:dyDescent="0.2">
      <c r="C259" s="214"/>
      <c r="D259" s="216"/>
      <c r="E259" s="230">
        <v>40664</v>
      </c>
      <c r="F259" s="225"/>
      <c r="G259" s="255">
        <v>1618.85</v>
      </c>
      <c r="H259" s="240">
        <f t="shared" si="4"/>
        <v>8094.25</v>
      </c>
      <c r="I259" s="227"/>
      <c r="J259" s="217"/>
    </row>
    <row r="260" spans="3:10" x14ac:dyDescent="0.2">
      <c r="C260" s="214"/>
      <c r="D260" s="216"/>
      <c r="E260" s="230">
        <v>40695</v>
      </c>
      <c r="F260" s="225"/>
      <c r="G260" s="255">
        <v>1589.99</v>
      </c>
      <c r="H260" s="240">
        <f t="shared" si="4"/>
        <v>7949.95</v>
      </c>
      <c r="I260" s="227"/>
      <c r="J260" s="217"/>
    </row>
    <row r="261" spans="3:10" x14ac:dyDescent="0.2">
      <c r="C261" s="214"/>
      <c r="D261" s="216"/>
      <c r="E261" s="230">
        <v>40725</v>
      </c>
      <c r="F261" s="225"/>
      <c r="G261" s="255">
        <v>1703.86</v>
      </c>
      <c r="H261" s="240">
        <f t="shared" si="4"/>
        <v>8519.2999999999993</v>
      </c>
      <c r="I261" s="227"/>
      <c r="J261" s="217"/>
    </row>
    <row r="262" spans="3:10" x14ac:dyDescent="0.2">
      <c r="C262" s="214"/>
      <c r="D262" s="216"/>
      <c r="E262" s="230">
        <v>40756</v>
      </c>
      <c r="F262" s="225"/>
      <c r="G262" s="255">
        <v>1921.73</v>
      </c>
      <c r="H262" s="240">
        <f t="shared" si="4"/>
        <v>9608.65</v>
      </c>
      <c r="I262" s="227"/>
      <c r="J262" s="217"/>
    </row>
    <row r="263" spans="3:10" x14ac:dyDescent="0.2">
      <c r="C263" s="214"/>
      <c r="D263" s="216"/>
      <c r="E263" s="230">
        <v>40787</v>
      </c>
      <c r="F263" s="225"/>
      <c r="G263" s="255">
        <v>1704.24</v>
      </c>
      <c r="H263" s="240">
        <f t="shared" si="4"/>
        <v>8521.2000000000007</v>
      </c>
      <c r="I263" s="227"/>
      <c r="J263" s="217"/>
    </row>
    <row r="264" spans="3:10" x14ac:dyDescent="0.2">
      <c r="C264" s="214"/>
      <c r="D264" s="216"/>
      <c r="E264" s="230">
        <v>40817</v>
      </c>
      <c r="F264" s="225"/>
      <c r="G264" s="255">
        <v>1814.99</v>
      </c>
      <c r="H264" s="240">
        <f t="shared" si="4"/>
        <v>9074.9500000000007</v>
      </c>
      <c r="I264" s="227"/>
      <c r="J264" s="217"/>
    </row>
    <row r="265" spans="3:10" x14ac:dyDescent="0.2">
      <c r="C265" s="214"/>
      <c r="D265" s="216"/>
      <c r="E265" s="230">
        <v>40848</v>
      </c>
      <c r="F265" s="225"/>
      <c r="G265" s="255">
        <v>1842.03</v>
      </c>
      <c r="H265" s="240">
        <f t="shared" si="4"/>
        <v>9210.15</v>
      </c>
      <c r="I265" s="227"/>
      <c r="J265" s="217"/>
    </row>
    <row r="266" spans="3:10" x14ac:dyDescent="0.2">
      <c r="C266" s="214"/>
      <c r="D266" s="216"/>
      <c r="E266" s="230">
        <v>40878</v>
      </c>
      <c r="F266" s="225"/>
      <c r="G266" s="255">
        <v>1618.27</v>
      </c>
      <c r="H266" s="240">
        <f t="shared" si="4"/>
        <v>8091.35</v>
      </c>
      <c r="I266" s="227"/>
      <c r="J266" s="217"/>
    </row>
    <row r="267" spans="3:10" x14ac:dyDescent="0.2">
      <c r="C267" s="214"/>
      <c r="D267" s="216"/>
      <c r="E267" s="230">
        <v>40909</v>
      </c>
      <c r="F267" s="225"/>
      <c r="G267" s="255">
        <v>1836.43</v>
      </c>
      <c r="H267" s="240">
        <f t="shared" si="4"/>
        <v>9182.15</v>
      </c>
      <c r="I267" s="227"/>
      <c r="J267" s="217"/>
    </row>
    <row r="268" spans="3:10" x14ac:dyDescent="0.2">
      <c r="C268" s="214"/>
      <c r="D268" s="216"/>
      <c r="E268" s="230">
        <v>40940</v>
      </c>
      <c r="F268" s="225"/>
      <c r="G268" s="255">
        <v>1854.96</v>
      </c>
      <c r="H268" s="240">
        <f t="shared" si="4"/>
        <v>9274.7999999999993</v>
      </c>
      <c r="I268" s="227"/>
      <c r="J268" s="217"/>
    </row>
    <row r="269" spans="3:10" x14ac:dyDescent="0.2">
      <c r="C269" s="214"/>
      <c r="D269" s="216"/>
      <c r="E269" s="230">
        <v>40969</v>
      </c>
      <c r="F269" s="225"/>
      <c r="G269" s="255">
        <v>1729</v>
      </c>
      <c r="H269" s="240">
        <f t="shared" si="4"/>
        <v>8645</v>
      </c>
      <c r="I269" s="227"/>
      <c r="J269" s="217"/>
    </row>
    <row r="270" spans="3:10" x14ac:dyDescent="0.2">
      <c r="C270" s="214"/>
      <c r="D270" s="216"/>
      <c r="E270" s="230">
        <v>41000</v>
      </c>
      <c r="F270" s="225"/>
      <c r="G270" s="255">
        <v>1712.35</v>
      </c>
      <c r="H270" s="240">
        <f t="shared" si="4"/>
        <v>8561.75</v>
      </c>
      <c r="I270" s="227"/>
      <c r="J270" s="217"/>
    </row>
    <row r="271" spans="3:10" x14ac:dyDescent="0.2">
      <c r="C271" s="214"/>
      <c r="D271" s="216"/>
      <c r="E271" s="230">
        <v>41030</v>
      </c>
      <c r="F271" s="225"/>
      <c r="G271" s="255">
        <v>1617.2</v>
      </c>
      <c r="H271" s="240">
        <f t="shared" si="4"/>
        <v>8086</v>
      </c>
      <c r="I271" s="227"/>
      <c r="J271" s="217"/>
    </row>
    <row r="272" spans="3:10" x14ac:dyDescent="0.2">
      <c r="C272" s="214"/>
      <c r="D272" s="216"/>
      <c r="E272" s="230">
        <v>41061</v>
      </c>
      <c r="F272" s="225"/>
      <c r="G272" s="255">
        <v>1662.44</v>
      </c>
      <c r="H272" s="240">
        <f t="shared" si="4"/>
        <v>8312.2000000000007</v>
      </c>
      <c r="I272" s="227"/>
      <c r="J272" s="217"/>
    </row>
    <row r="273" spans="3:10" x14ac:dyDescent="0.2">
      <c r="C273" s="214"/>
      <c r="D273" s="216"/>
      <c r="E273" s="230">
        <v>41091</v>
      </c>
      <c r="F273" s="225"/>
      <c r="G273" s="255">
        <v>1690.12</v>
      </c>
      <c r="H273" s="240">
        <f t="shared" si="4"/>
        <v>8450.5999999999985</v>
      </c>
      <c r="I273" s="227"/>
      <c r="J273" s="217"/>
    </row>
    <row r="274" spans="3:10" x14ac:dyDescent="0.2">
      <c r="C274" s="214"/>
      <c r="D274" s="216"/>
      <c r="E274" s="230">
        <v>41122</v>
      </c>
      <c r="F274" s="225"/>
      <c r="G274" s="255">
        <v>1707.85</v>
      </c>
      <c r="H274" s="240">
        <f t="shared" si="4"/>
        <v>8539.25</v>
      </c>
      <c r="I274" s="227"/>
      <c r="J274" s="217"/>
    </row>
    <row r="275" spans="3:10" x14ac:dyDescent="0.2">
      <c r="C275" s="214"/>
      <c r="D275" s="216"/>
      <c r="E275" s="230">
        <v>41153</v>
      </c>
      <c r="F275" s="225"/>
      <c r="G275" s="255">
        <v>1831.06</v>
      </c>
      <c r="H275" s="240">
        <f t="shared" si="4"/>
        <v>9155.2999999999993</v>
      </c>
      <c r="I275" s="227"/>
      <c r="J275" s="217"/>
    </row>
    <row r="276" spans="3:10" x14ac:dyDescent="0.2">
      <c r="C276" s="214"/>
      <c r="D276" s="216"/>
      <c r="E276" s="230">
        <v>41183</v>
      </c>
      <c r="F276" s="225"/>
      <c r="G276" s="255">
        <v>1774.01</v>
      </c>
      <c r="H276" s="240">
        <f t="shared" si="4"/>
        <v>8870.0499999999993</v>
      </c>
      <c r="I276" s="227"/>
      <c r="J276" s="217"/>
    </row>
    <row r="277" spans="3:10" x14ac:dyDescent="0.2">
      <c r="C277" s="214"/>
      <c r="D277" s="216"/>
      <c r="E277" s="230">
        <v>41214</v>
      </c>
      <c r="F277" s="225"/>
      <c r="G277" s="255">
        <v>1789.86</v>
      </c>
      <c r="H277" s="240">
        <f t="shared" si="4"/>
        <v>8949.2999999999993</v>
      </c>
      <c r="I277" s="227"/>
      <c r="J277" s="217"/>
    </row>
    <row r="278" spans="3:10" x14ac:dyDescent="0.2">
      <c r="C278" s="214"/>
      <c r="D278" s="216"/>
      <c r="E278" s="230">
        <v>41244</v>
      </c>
      <c r="F278" s="225"/>
      <c r="G278" s="255">
        <v>1722.14</v>
      </c>
      <c r="H278" s="240">
        <f t="shared" si="4"/>
        <v>8610.7000000000007</v>
      </c>
      <c r="I278" s="227"/>
      <c r="J278" s="217"/>
    </row>
    <row r="279" spans="3:10" x14ac:dyDescent="0.2">
      <c r="C279" s="214"/>
      <c r="D279" s="216"/>
      <c r="E279" s="230">
        <v>41275</v>
      </c>
      <c r="F279" s="225"/>
      <c r="G279" s="255">
        <v>1724.68</v>
      </c>
      <c r="H279" s="240">
        <f t="shared" si="4"/>
        <v>8623.4</v>
      </c>
      <c r="I279" s="227"/>
      <c r="J279" s="217"/>
    </row>
    <row r="280" spans="3:10" x14ac:dyDescent="0.2">
      <c r="C280" s="214"/>
      <c r="D280" s="216"/>
      <c r="E280" s="230">
        <v>41306</v>
      </c>
      <c r="F280" s="225"/>
      <c r="G280" s="255">
        <v>1632.98</v>
      </c>
      <c r="H280" s="240">
        <f t="shared" si="4"/>
        <v>8164.9</v>
      </c>
      <c r="I280" s="227"/>
      <c r="J280" s="217"/>
    </row>
    <row r="281" spans="3:10" x14ac:dyDescent="0.2">
      <c r="C281" s="214"/>
      <c r="D281" s="216"/>
      <c r="E281" s="230">
        <v>41334</v>
      </c>
      <c r="F281" s="225"/>
      <c r="G281" s="255">
        <v>1638.21</v>
      </c>
      <c r="H281" s="240">
        <f t="shared" si="4"/>
        <v>8191.05</v>
      </c>
      <c r="I281" s="227"/>
      <c r="J281" s="217"/>
    </row>
    <row r="282" spans="3:10" x14ac:dyDescent="0.2">
      <c r="C282" s="214"/>
      <c r="D282" s="216"/>
      <c r="E282" s="230">
        <v>41365</v>
      </c>
      <c r="F282" s="225"/>
      <c r="G282" s="255">
        <v>1507.19</v>
      </c>
      <c r="H282" s="240">
        <f t="shared" si="4"/>
        <v>7535.9500000000007</v>
      </c>
      <c r="I282" s="227"/>
      <c r="J282" s="217"/>
    </row>
    <row r="283" spans="3:10" x14ac:dyDescent="0.2">
      <c r="C283" s="214"/>
      <c r="D283" s="216"/>
      <c r="E283" s="230">
        <v>41395</v>
      </c>
      <c r="F283" s="225"/>
      <c r="G283" s="255">
        <v>1427.97</v>
      </c>
      <c r="H283" s="240">
        <f t="shared" si="4"/>
        <v>7139.85</v>
      </c>
      <c r="I283" s="227"/>
      <c r="J283" s="217"/>
    </row>
    <row r="284" spans="3:10" x14ac:dyDescent="0.2">
      <c r="C284" s="214"/>
      <c r="D284" s="216"/>
      <c r="E284" s="230">
        <v>41426</v>
      </c>
      <c r="F284" s="225"/>
      <c r="G284" s="255">
        <v>1218.22</v>
      </c>
      <c r="H284" s="240">
        <f t="shared" si="4"/>
        <v>6091.1</v>
      </c>
      <c r="I284" s="227"/>
      <c r="J284" s="217"/>
    </row>
    <row r="285" spans="3:10" x14ac:dyDescent="0.2">
      <c r="C285" s="214"/>
      <c r="D285" s="216"/>
      <c r="E285" s="230">
        <v>41456</v>
      </c>
      <c r="F285" s="225"/>
      <c r="G285" s="255">
        <v>1343.42</v>
      </c>
      <c r="H285" s="240">
        <f t="shared" si="4"/>
        <v>6717.1</v>
      </c>
      <c r="I285" s="227"/>
      <c r="J285" s="217"/>
    </row>
    <row r="286" spans="3:10" x14ac:dyDescent="0.2">
      <c r="C286" s="214"/>
      <c r="D286" s="216"/>
      <c r="E286" s="230">
        <v>41487</v>
      </c>
      <c r="F286" s="225"/>
      <c r="G286" s="255">
        <v>1422.65</v>
      </c>
      <c r="H286" s="240">
        <f t="shared" si="4"/>
        <v>7113.25</v>
      </c>
      <c r="I286" s="227"/>
      <c r="J286" s="217"/>
    </row>
    <row r="287" spans="3:10" x14ac:dyDescent="0.2">
      <c r="C287" s="214"/>
      <c r="D287" s="216"/>
      <c r="E287" s="230">
        <v>41518</v>
      </c>
      <c r="F287" s="225"/>
      <c r="G287" s="255">
        <v>1351.7</v>
      </c>
      <c r="H287" s="240">
        <f t="shared" si="4"/>
        <v>6758.5</v>
      </c>
      <c r="I287" s="227"/>
      <c r="J287" s="217"/>
    </row>
    <row r="288" spans="3:10" x14ac:dyDescent="0.2">
      <c r="C288" s="214"/>
      <c r="D288" s="216"/>
      <c r="E288" s="230">
        <v>41548</v>
      </c>
      <c r="F288" s="225"/>
      <c r="G288" s="255">
        <v>1353.13</v>
      </c>
      <c r="H288" s="240">
        <f t="shared" si="4"/>
        <v>6765.6500000000005</v>
      </c>
      <c r="I288" s="227"/>
      <c r="J288" s="217"/>
    </row>
    <row r="289" spans="3:10" x14ac:dyDescent="0.2">
      <c r="C289" s="214"/>
      <c r="D289" s="216"/>
      <c r="E289" s="230">
        <v>41579</v>
      </c>
      <c r="F289" s="225"/>
      <c r="G289" s="255">
        <v>1283.07</v>
      </c>
      <c r="H289" s="240">
        <f t="shared" si="4"/>
        <v>6415.3499999999995</v>
      </c>
      <c r="I289" s="227"/>
      <c r="J289" s="217"/>
    </row>
    <row r="290" spans="3:10" x14ac:dyDescent="0.2">
      <c r="C290" s="214"/>
      <c r="D290" s="216"/>
      <c r="E290" s="230">
        <v>41609</v>
      </c>
      <c r="F290" s="225"/>
      <c r="G290" s="255">
        <v>1233.4100000000001</v>
      </c>
      <c r="H290" s="240">
        <f t="shared" si="4"/>
        <v>6167.05</v>
      </c>
      <c r="I290" s="227"/>
      <c r="J290" s="217"/>
    </row>
    <row r="291" spans="3:10" x14ac:dyDescent="0.2">
      <c r="C291" s="214"/>
      <c r="D291" s="216"/>
      <c r="E291" s="230">
        <v>41640</v>
      </c>
      <c r="F291" s="225"/>
      <c r="G291" s="255">
        <v>1276.02</v>
      </c>
      <c r="H291" s="240">
        <f t="shared" si="4"/>
        <v>6380.1</v>
      </c>
      <c r="I291" s="227"/>
      <c r="J291" s="217"/>
    </row>
    <row r="292" spans="3:10" x14ac:dyDescent="0.2">
      <c r="C292" s="214"/>
      <c r="D292" s="216"/>
      <c r="E292" s="230">
        <v>41671</v>
      </c>
      <c r="F292" s="225"/>
      <c r="G292" s="255">
        <v>1347.72</v>
      </c>
      <c r="H292" s="240">
        <f t="shared" si="4"/>
        <v>6738.6</v>
      </c>
      <c r="I292" s="227"/>
      <c r="J292" s="217"/>
    </row>
    <row r="293" spans="3:10" x14ac:dyDescent="0.2">
      <c r="C293" s="214"/>
      <c r="D293" s="216"/>
      <c r="E293" s="230">
        <v>41699</v>
      </c>
      <c r="F293" s="225"/>
      <c r="G293" s="255">
        <v>1304.67</v>
      </c>
      <c r="H293" s="240">
        <f t="shared" si="4"/>
        <v>6523.35</v>
      </c>
      <c r="I293" s="227"/>
      <c r="J293" s="217"/>
    </row>
    <row r="294" spans="3:10" x14ac:dyDescent="0.2">
      <c r="C294" s="214"/>
      <c r="D294" s="216"/>
      <c r="E294" s="230">
        <v>41730</v>
      </c>
      <c r="F294" s="225"/>
      <c r="G294" s="255">
        <v>1297.52</v>
      </c>
      <c r="H294" s="240">
        <f t="shared" si="4"/>
        <v>6487.6</v>
      </c>
      <c r="I294" s="227"/>
      <c r="J294" s="217"/>
    </row>
    <row r="295" spans="3:10" x14ac:dyDescent="0.2">
      <c r="C295" s="214"/>
      <c r="D295" s="216"/>
      <c r="E295" s="230">
        <v>41760</v>
      </c>
      <c r="F295" s="225"/>
      <c r="G295" s="255">
        <v>1254.25</v>
      </c>
      <c r="H295" s="240">
        <f t="shared" si="4"/>
        <v>6271.25</v>
      </c>
      <c r="I295" s="227"/>
      <c r="J295" s="217"/>
    </row>
    <row r="296" spans="3:10" x14ac:dyDescent="0.2">
      <c r="C296" s="214"/>
      <c r="D296" s="216"/>
      <c r="E296" s="230">
        <v>41791</v>
      </c>
      <c r="F296" s="225"/>
      <c r="G296" s="255">
        <v>1316.32</v>
      </c>
      <c r="H296" s="240">
        <f t="shared" si="4"/>
        <v>6581.5999999999995</v>
      </c>
      <c r="I296" s="227"/>
      <c r="J296" s="217"/>
    </row>
    <row r="297" spans="3:10" x14ac:dyDescent="0.2">
      <c r="C297" s="214"/>
      <c r="D297" s="216"/>
      <c r="E297" s="230">
        <v>41821</v>
      </c>
      <c r="F297" s="225"/>
      <c r="G297" s="255">
        <v>1287.82</v>
      </c>
      <c r="H297" s="240">
        <f t="shared" si="4"/>
        <v>6439.0999999999995</v>
      </c>
      <c r="I297" s="227"/>
      <c r="J297" s="217"/>
    </row>
    <row r="298" spans="3:10" x14ac:dyDescent="0.2">
      <c r="C298" s="214"/>
      <c r="D298" s="216"/>
      <c r="E298" s="230">
        <v>41852</v>
      </c>
      <c r="F298" s="225"/>
      <c r="G298" s="255">
        <v>1289.6099999999999</v>
      </c>
      <c r="H298" s="240">
        <f t="shared" si="4"/>
        <v>6448.0499999999993</v>
      </c>
      <c r="I298" s="227"/>
      <c r="J298" s="217"/>
    </row>
    <row r="299" spans="3:10" x14ac:dyDescent="0.2">
      <c r="C299" s="214"/>
      <c r="D299" s="216"/>
      <c r="E299" s="230">
        <v>41883</v>
      </c>
      <c r="F299" s="225"/>
      <c r="G299" s="255">
        <v>1220.1500000000001</v>
      </c>
      <c r="H299" s="240">
        <f t="shared" si="4"/>
        <v>6100.75</v>
      </c>
      <c r="I299" s="227"/>
      <c r="J299" s="217"/>
    </row>
    <row r="300" spans="3:10" x14ac:dyDescent="0.2">
      <c r="C300" s="214"/>
      <c r="D300" s="216"/>
      <c r="E300" s="230">
        <v>41913</v>
      </c>
      <c r="F300" s="225"/>
      <c r="G300" s="255">
        <v>1170.07</v>
      </c>
      <c r="H300" s="240">
        <f t="shared" si="4"/>
        <v>5850.3499999999995</v>
      </c>
      <c r="I300" s="227"/>
      <c r="J300" s="217"/>
    </row>
    <row r="301" spans="3:10" x14ac:dyDescent="0.2">
      <c r="C301" s="214"/>
      <c r="D301" s="216"/>
      <c r="E301" s="230">
        <v>41944</v>
      </c>
      <c r="F301" s="225"/>
      <c r="G301" s="255">
        <v>1195.76</v>
      </c>
      <c r="H301" s="240">
        <f t="shared" si="4"/>
        <v>5978.8</v>
      </c>
      <c r="I301" s="227"/>
      <c r="J301" s="217"/>
    </row>
    <row r="302" spans="3:10" x14ac:dyDescent="0.2">
      <c r="C302" s="214"/>
      <c r="D302" s="216"/>
      <c r="E302" s="230">
        <v>41974</v>
      </c>
      <c r="F302" s="225"/>
      <c r="G302" s="255">
        <v>1225.3</v>
      </c>
      <c r="H302" s="240">
        <f t="shared" si="4"/>
        <v>6126.5</v>
      </c>
      <c r="I302" s="227"/>
      <c r="J302" s="217"/>
    </row>
    <row r="303" spans="3:10" x14ac:dyDescent="0.2">
      <c r="C303" s="214"/>
      <c r="D303" s="216"/>
      <c r="E303" s="230">
        <v>42005</v>
      </c>
      <c r="F303" s="225"/>
      <c r="G303" s="255">
        <v>1286.72</v>
      </c>
      <c r="H303" s="240">
        <f t="shared" si="4"/>
        <v>6433.6</v>
      </c>
      <c r="I303" s="227"/>
      <c r="J303" s="217"/>
    </row>
    <row r="304" spans="3:10" x14ac:dyDescent="0.2">
      <c r="C304" s="214"/>
      <c r="D304" s="216"/>
      <c r="E304" s="230">
        <v>42036</v>
      </c>
      <c r="F304" s="225"/>
      <c r="G304" s="255">
        <v>1234.6400000000001</v>
      </c>
      <c r="H304" s="240">
        <f t="shared" si="4"/>
        <v>6173.2000000000007</v>
      </c>
      <c r="I304" s="227"/>
      <c r="J304" s="217"/>
    </row>
    <row r="305" spans="3:10" x14ac:dyDescent="0.2">
      <c r="C305" s="214"/>
      <c r="D305" s="216"/>
      <c r="E305" s="230">
        <v>42064</v>
      </c>
      <c r="F305" s="225"/>
      <c r="G305" s="255">
        <v>1200.06</v>
      </c>
      <c r="H305" s="240">
        <f t="shared" si="4"/>
        <v>6000.2999999999993</v>
      </c>
      <c r="I305" s="227"/>
      <c r="J305" s="217"/>
    </row>
    <row r="306" spans="3:10" x14ac:dyDescent="0.2">
      <c r="C306" s="214"/>
      <c r="D306" s="216"/>
      <c r="E306" s="230">
        <v>42095</v>
      </c>
      <c r="F306" s="225"/>
      <c r="G306" s="255">
        <v>1190.8699999999999</v>
      </c>
      <c r="H306" s="240">
        <f t="shared" si="4"/>
        <v>5954.3499999999995</v>
      </c>
      <c r="I306" s="227"/>
      <c r="J306" s="217"/>
    </row>
    <row r="307" spans="3:10" x14ac:dyDescent="0.2">
      <c r="C307" s="214"/>
      <c r="D307" s="216"/>
      <c r="E307" s="230">
        <v>42125</v>
      </c>
      <c r="F307" s="225"/>
      <c r="G307" s="255">
        <v>1196.17</v>
      </c>
      <c r="H307" s="240">
        <f t="shared" si="4"/>
        <v>5980.85</v>
      </c>
      <c r="I307" s="227"/>
      <c r="J307" s="217"/>
    </row>
    <row r="308" spans="3:10" x14ac:dyDescent="0.2">
      <c r="C308" s="214"/>
      <c r="D308" s="216"/>
      <c r="E308" s="230">
        <v>42156</v>
      </c>
      <c r="F308" s="225"/>
      <c r="G308" s="255">
        <v>1171</v>
      </c>
      <c r="H308" s="240">
        <f t="shared" si="4"/>
        <v>5855</v>
      </c>
      <c r="I308" s="227"/>
      <c r="J308" s="217"/>
    </row>
    <row r="309" spans="3:10" x14ac:dyDescent="0.2">
      <c r="C309" s="214"/>
      <c r="D309" s="216"/>
      <c r="E309" s="230">
        <v>42186</v>
      </c>
      <c r="F309" s="225"/>
      <c r="G309" s="255">
        <v>1132.8</v>
      </c>
      <c r="H309" s="240">
        <f t="shared" si="4"/>
        <v>5664</v>
      </c>
      <c r="I309" s="227"/>
      <c r="J309" s="217"/>
    </row>
    <row r="310" spans="3:10" x14ac:dyDescent="0.2">
      <c r="C310" s="214"/>
      <c r="D310" s="216"/>
      <c r="E310" s="230">
        <v>42217</v>
      </c>
      <c r="F310" s="225"/>
      <c r="G310" s="256">
        <v>1095.7</v>
      </c>
      <c r="H310" s="240">
        <f t="shared" si="4"/>
        <v>5478.5</v>
      </c>
      <c r="I310" s="227"/>
      <c r="J310" s="217"/>
    </row>
    <row r="311" spans="3:10" x14ac:dyDescent="0.2">
      <c r="C311" s="214"/>
      <c r="D311" s="216"/>
      <c r="E311" s="230">
        <v>42248</v>
      </c>
      <c r="F311" s="225"/>
      <c r="G311" s="256">
        <v>1141.4000000000001</v>
      </c>
      <c r="H311" s="240">
        <f t="shared" si="4"/>
        <v>5707</v>
      </c>
      <c r="I311" s="227"/>
      <c r="J311" s="217"/>
    </row>
    <row r="312" spans="3:10" x14ac:dyDescent="0.2">
      <c r="C312" s="214"/>
      <c r="D312" s="216"/>
      <c r="E312" s="230">
        <v>42278</v>
      </c>
      <c r="F312" s="225"/>
      <c r="G312" s="256">
        <v>1114.4000000000001</v>
      </c>
      <c r="H312" s="240">
        <f t="shared" si="4"/>
        <v>5572</v>
      </c>
      <c r="I312" s="227"/>
      <c r="J312" s="217"/>
    </row>
    <row r="313" spans="3:10" x14ac:dyDescent="0.2">
      <c r="C313" s="214"/>
      <c r="D313" s="216"/>
      <c r="E313" s="230">
        <v>42309</v>
      </c>
      <c r="F313" s="225"/>
      <c r="G313" s="256">
        <v>1114</v>
      </c>
      <c r="H313" s="240">
        <f t="shared" si="4"/>
        <v>5570</v>
      </c>
      <c r="I313" s="227"/>
      <c r="J313" s="217"/>
    </row>
    <row r="314" spans="3:10" x14ac:dyDescent="0.2">
      <c r="C314" s="214"/>
      <c r="D314" s="216"/>
      <c r="E314" s="230">
        <v>42339</v>
      </c>
      <c r="F314" s="225"/>
      <c r="G314" s="256">
        <v>1074</v>
      </c>
      <c r="H314" s="240">
        <f t="shared" ref="H314:H377" si="5">G314*$H$10</f>
        <v>5370</v>
      </c>
      <c r="I314" s="227"/>
      <c r="J314" s="217"/>
    </row>
    <row r="315" spans="3:10" x14ac:dyDescent="0.2">
      <c r="C315" s="214"/>
      <c r="D315" s="216"/>
      <c r="E315" s="230">
        <v>42370</v>
      </c>
      <c r="F315" s="225"/>
      <c r="G315" s="256">
        <v>1088</v>
      </c>
      <c r="H315" s="240">
        <f t="shared" si="5"/>
        <v>5440</v>
      </c>
      <c r="I315" s="227"/>
      <c r="J315" s="217"/>
    </row>
    <row r="316" spans="3:10" x14ac:dyDescent="0.2">
      <c r="C316" s="214"/>
      <c r="D316" s="216"/>
      <c r="E316" s="230">
        <v>42401</v>
      </c>
      <c r="F316" s="225"/>
      <c r="G316" s="256">
        <v>1137</v>
      </c>
      <c r="H316" s="240">
        <f t="shared" si="5"/>
        <v>5685</v>
      </c>
      <c r="I316" s="227"/>
      <c r="J316" s="217"/>
    </row>
    <row r="317" spans="3:10" x14ac:dyDescent="0.2">
      <c r="C317" s="214"/>
      <c r="D317" s="216"/>
      <c r="E317" s="230">
        <v>42430</v>
      </c>
      <c r="F317" s="225"/>
      <c r="G317" s="226"/>
      <c r="H317" s="240">
        <f t="shared" si="5"/>
        <v>0</v>
      </c>
      <c r="I317" s="227"/>
      <c r="J317" s="217"/>
    </row>
    <row r="318" spans="3:10" x14ac:dyDescent="0.2">
      <c r="C318" s="214"/>
      <c r="D318" s="216"/>
      <c r="E318" s="230">
        <v>42461</v>
      </c>
      <c r="F318" s="225"/>
      <c r="G318" s="226"/>
      <c r="H318" s="240">
        <f t="shared" si="5"/>
        <v>0</v>
      </c>
      <c r="I318" s="227"/>
      <c r="J318" s="217"/>
    </row>
    <row r="319" spans="3:10" x14ac:dyDescent="0.2">
      <c r="C319" s="214"/>
      <c r="D319" s="216"/>
      <c r="E319" s="230">
        <v>42491</v>
      </c>
      <c r="F319" s="225"/>
      <c r="G319" s="226"/>
      <c r="H319" s="240">
        <f t="shared" si="5"/>
        <v>0</v>
      </c>
      <c r="I319" s="227"/>
      <c r="J319" s="217"/>
    </row>
    <row r="320" spans="3:10" x14ac:dyDescent="0.2">
      <c r="C320" s="214"/>
      <c r="D320" s="216"/>
      <c r="E320" s="230">
        <v>42522</v>
      </c>
      <c r="F320" s="225"/>
      <c r="G320" s="226"/>
      <c r="H320" s="240">
        <f t="shared" si="5"/>
        <v>0</v>
      </c>
      <c r="I320" s="227"/>
      <c r="J320" s="217"/>
    </row>
    <row r="321" spans="3:10" x14ac:dyDescent="0.2">
      <c r="C321" s="214"/>
      <c r="D321" s="216"/>
      <c r="E321" s="230">
        <v>42552</v>
      </c>
      <c r="F321" s="225"/>
      <c r="G321" s="226"/>
      <c r="H321" s="240">
        <f t="shared" si="5"/>
        <v>0</v>
      </c>
      <c r="I321" s="227"/>
      <c r="J321" s="217"/>
    </row>
    <row r="322" spans="3:10" x14ac:dyDescent="0.2">
      <c r="C322" s="214"/>
      <c r="D322" s="216"/>
      <c r="E322" s="230">
        <v>42583</v>
      </c>
      <c r="F322" s="225"/>
      <c r="G322" s="226"/>
      <c r="H322" s="240">
        <f t="shared" si="5"/>
        <v>0</v>
      </c>
      <c r="I322" s="227"/>
      <c r="J322" s="217"/>
    </row>
    <row r="323" spans="3:10" x14ac:dyDescent="0.2">
      <c r="C323" s="214"/>
      <c r="D323" s="216"/>
      <c r="E323" s="230">
        <v>42614</v>
      </c>
      <c r="F323" s="225"/>
      <c r="G323" s="226"/>
      <c r="H323" s="240">
        <f t="shared" si="5"/>
        <v>0</v>
      </c>
      <c r="I323" s="227"/>
      <c r="J323" s="217"/>
    </row>
    <row r="324" spans="3:10" x14ac:dyDescent="0.2">
      <c r="C324" s="214"/>
      <c r="D324" s="216"/>
      <c r="E324" s="230">
        <v>42644</v>
      </c>
      <c r="F324" s="225"/>
      <c r="G324" s="226"/>
      <c r="H324" s="240">
        <f t="shared" si="5"/>
        <v>0</v>
      </c>
      <c r="I324" s="227"/>
      <c r="J324" s="217"/>
    </row>
    <row r="325" spans="3:10" x14ac:dyDescent="0.2">
      <c r="C325" s="214"/>
      <c r="D325" s="216"/>
      <c r="E325" s="230">
        <v>42675</v>
      </c>
      <c r="F325" s="225"/>
      <c r="G325" s="226"/>
      <c r="H325" s="240">
        <f t="shared" si="5"/>
        <v>0</v>
      </c>
      <c r="I325" s="227"/>
      <c r="J325" s="217"/>
    </row>
    <row r="326" spans="3:10" x14ac:dyDescent="0.2">
      <c r="C326" s="214"/>
      <c r="D326" s="216"/>
      <c r="E326" s="230">
        <v>42705</v>
      </c>
      <c r="F326" s="225"/>
      <c r="G326" s="226"/>
      <c r="H326" s="240">
        <f t="shared" si="5"/>
        <v>0</v>
      </c>
      <c r="I326" s="227"/>
      <c r="J326" s="217"/>
    </row>
    <row r="327" spans="3:10" x14ac:dyDescent="0.2">
      <c r="C327" s="214"/>
      <c r="D327" s="216"/>
      <c r="E327" s="230">
        <v>42736</v>
      </c>
      <c r="F327" s="225"/>
      <c r="G327" s="226"/>
      <c r="H327" s="240">
        <f t="shared" si="5"/>
        <v>0</v>
      </c>
      <c r="I327" s="227"/>
      <c r="J327" s="217"/>
    </row>
    <row r="328" spans="3:10" x14ac:dyDescent="0.2">
      <c r="C328" s="214"/>
      <c r="D328" s="216"/>
      <c r="E328" s="230">
        <v>42767</v>
      </c>
      <c r="F328" s="225"/>
      <c r="G328" s="226"/>
      <c r="H328" s="240">
        <f t="shared" si="5"/>
        <v>0</v>
      </c>
      <c r="I328" s="227"/>
      <c r="J328" s="217"/>
    </row>
    <row r="329" spans="3:10" x14ac:dyDescent="0.2">
      <c r="C329" s="214"/>
      <c r="D329" s="216"/>
      <c r="E329" s="230">
        <v>42795</v>
      </c>
      <c r="F329" s="225"/>
      <c r="G329" s="226"/>
      <c r="H329" s="240">
        <f t="shared" si="5"/>
        <v>0</v>
      </c>
      <c r="I329" s="227"/>
      <c r="J329" s="217"/>
    </row>
    <row r="330" spans="3:10" x14ac:dyDescent="0.2">
      <c r="C330" s="214"/>
      <c r="D330" s="216"/>
      <c r="E330" s="230">
        <v>42826</v>
      </c>
      <c r="F330" s="225"/>
      <c r="G330" s="226"/>
      <c r="H330" s="240">
        <f t="shared" si="5"/>
        <v>0</v>
      </c>
      <c r="I330" s="227"/>
      <c r="J330" s="217"/>
    </row>
    <row r="331" spans="3:10" x14ac:dyDescent="0.2">
      <c r="C331" s="214"/>
      <c r="D331" s="216"/>
      <c r="E331" s="230">
        <v>42856</v>
      </c>
      <c r="F331" s="225"/>
      <c r="G331" s="226"/>
      <c r="H331" s="240">
        <f t="shared" si="5"/>
        <v>0</v>
      </c>
      <c r="I331" s="227"/>
      <c r="J331" s="217"/>
    </row>
    <row r="332" spans="3:10" x14ac:dyDescent="0.2">
      <c r="C332" s="214"/>
      <c r="D332" s="216"/>
      <c r="E332" s="230">
        <v>42887</v>
      </c>
      <c r="F332" s="225"/>
      <c r="G332" s="226"/>
      <c r="H332" s="240">
        <f t="shared" si="5"/>
        <v>0</v>
      </c>
      <c r="I332" s="227"/>
      <c r="J332" s="217"/>
    </row>
    <row r="333" spans="3:10" x14ac:dyDescent="0.2">
      <c r="C333" s="214"/>
      <c r="D333" s="216"/>
      <c r="E333" s="230">
        <v>42917</v>
      </c>
      <c r="F333" s="225"/>
      <c r="G333" s="226"/>
      <c r="H333" s="240">
        <f t="shared" si="5"/>
        <v>0</v>
      </c>
      <c r="I333" s="227"/>
      <c r="J333" s="217"/>
    </row>
    <row r="334" spans="3:10" x14ac:dyDescent="0.2">
      <c r="C334" s="214"/>
      <c r="D334" s="216"/>
      <c r="E334" s="230">
        <v>42948</v>
      </c>
      <c r="F334" s="225"/>
      <c r="G334" s="226"/>
      <c r="H334" s="240">
        <f t="shared" si="5"/>
        <v>0</v>
      </c>
      <c r="I334" s="227"/>
      <c r="J334" s="217"/>
    </row>
    <row r="335" spans="3:10" x14ac:dyDescent="0.2">
      <c r="C335" s="214"/>
      <c r="D335" s="216"/>
      <c r="E335" s="230">
        <v>42979</v>
      </c>
      <c r="F335" s="225"/>
      <c r="G335" s="226"/>
      <c r="H335" s="240">
        <f t="shared" si="5"/>
        <v>0</v>
      </c>
      <c r="I335" s="227"/>
      <c r="J335" s="217"/>
    </row>
    <row r="336" spans="3:10" x14ac:dyDescent="0.2">
      <c r="C336" s="214"/>
      <c r="D336" s="216"/>
      <c r="E336" s="230">
        <v>43009</v>
      </c>
      <c r="F336" s="225"/>
      <c r="G336" s="226"/>
      <c r="H336" s="240">
        <f t="shared" si="5"/>
        <v>0</v>
      </c>
      <c r="I336" s="227"/>
      <c r="J336" s="217"/>
    </row>
    <row r="337" spans="3:10" x14ac:dyDescent="0.2">
      <c r="C337" s="214"/>
      <c r="D337" s="216"/>
      <c r="E337" s="230">
        <v>43040</v>
      </c>
      <c r="F337" s="225"/>
      <c r="G337" s="226"/>
      <c r="H337" s="240">
        <f t="shared" si="5"/>
        <v>0</v>
      </c>
      <c r="I337" s="227"/>
      <c r="J337" s="217"/>
    </row>
    <row r="338" spans="3:10" x14ac:dyDescent="0.2">
      <c r="C338" s="214"/>
      <c r="D338" s="216"/>
      <c r="E338" s="230">
        <v>43070</v>
      </c>
      <c r="F338" s="225"/>
      <c r="G338" s="226"/>
      <c r="H338" s="240">
        <f t="shared" si="5"/>
        <v>0</v>
      </c>
      <c r="I338" s="227"/>
      <c r="J338" s="217"/>
    </row>
    <row r="339" spans="3:10" x14ac:dyDescent="0.2">
      <c r="C339" s="214"/>
      <c r="D339" s="216"/>
      <c r="E339" s="230">
        <v>43101</v>
      </c>
      <c r="F339" s="225"/>
      <c r="G339" s="226"/>
      <c r="H339" s="240">
        <f t="shared" si="5"/>
        <v>0</v>
      </c>
      <c r="I339" s="227"/>
      <c r="J339" s="217"/>
    </row>
    <row r="340" spans="3:10" x14ac:dyDescent="0.2">
      <c r="C340" s="214"/>
      <c r="D340" s="216"/>
      <c r="E340" s="230">
        <v>43132</v>
      </c>
      <c r="F340" s="225"/>
      <c r="G340" s="226"/>
      <c r="H340" s="240">
        <f t="shared" si="5"/>
        <v>0</v>
      </c>
      <c r="I340" s="227"/>
      <c r="J340" s="217"/>
    </row>
    <row r="341" spans="3:10" x14ac:dyDescent="0.2">
      <c r="C341" s="214"/>
      <c r="D341" s="216"/>
      <c r="E341" s="230">
        <v>43160</v>
      </c>
      <c r="F341" s="225"/>
      <c r="G341" s="226"/>
      <c r="H341" s="240">
        <f t="shared" si="5"/>
        <v>0</v>
      </c>
      <c r="I341" s="227"/>
      <c r="J341" s="217"/>
    </row>
    <row r="342" spans="3:10" x14ac:dyDescent="0.2">
      <c r="C342" s="214"/>
      <c r="D342" s="216"/>
      <c r="E342" s="230">
        <v>43191</v>
      </c>
      <c r="F342" s="225"/>
      <c r="G342" s="226"/>
      <c r="H342" s="240">
        <f t="shared" si="5"/>
        <v>0</v>
      </c>
      <c r="I342" s="227"/>
      <c r="J342" s="217"/>
    </row>
    <row r="343" spans="3:10" x14ac:dyDescent="0.2">
      <c r="C343" s="214"/>
      <c r="D343" s="216"/>
      <c r="E343" s="230">
        <v>43221</v>
      </c>
      <c r="F343" s="225"/>
      <c r="G343" s="226"/>
      <c r="H343" s="240">
        <f t="shared" si="5"/>
        <v>0</v>
      </c>
      <c r="I343" s="227"/>
      <c r="J343" s="217"/>
    </row>
    <row r="344" spans="3:10" x14ac:dyDescent="0.2">
      <c r="C344" s="214"/>
      <c r="D344" s="216"/>
      <c r="E344" s="230">
        <v>43252</v>
      </c>
      <c r="F344" s="225"/>
      <c r="G344" s="226"/>
      <c r="H344" s="240">
        <f t="shared" si="5"/>
        <v>0</v>
      </c>
      <c r="I344" s="227"/>
      <c r="J344" s="217"/>
    </row>
    <row r="345" spans="3:10" x14ac:dyDescent="0.2">
      <c r="C345" s="214"/>
      <c r="D345" s="216"/>
      <c r="E345" s="230">
        <v>43282</v>
      </c>
      <c r="F345" s="225"/>
      <c r="G345" s="226"/>
      <c r="H345" s="240">
        <f t="shared" si="5"/>
        <v>0</v>
      </c>
      <c r="I345" s="227"/>
      <c r="J345" s="217"/>
    </row>
    <row r="346" spans="3:10" x14ac:dyDescent="0.2">
      <c r="C346" s="214"/>
      <c r="D346" s="216"/>
      <c r="E346" s="230">
        <v>43313</v>
      </c>
      <c r="F346" s="225"/>
      <c r="G346" s="226"/>
      <c r="H346" s="240">
        <f t="shared" si="5"/>
        <v>0</v>
      </c>
      <c r="I346" s="227"/>
      <c r="J346" s="217"/>
    </row>
    <row r="347" spans="3:10" x14ac:dyDescent="0.2">
      <c r="C347" s="214"/>
      <c r="D347" s="216"/>
      <c r="E347" s="230">
        <v>43344</v>
      </c>
      <c r="F347" s="225"/>
      <c r="G347" s="226"/>
      <c r="H347" s="240">
        <f t="shared" si="5"/>
        <v>0</v>
      </c>
      <c r="I347" s="227"/>
      <c r="J347" s="217"/>
    </row>
    <row r="348" spans="3:10" x14ac:dyDescent="0.2">
      <c r="C348" s="214"/>
      <c r="D348" s="216"/>
      <c r="E348" s="230">
        <v>43374</v>
      </c>
      <c r="F348" s="225"/>
      <c r="G348" s="226"/>
      <c r="H348" s="240">
        <f t="shared" si="5"/>
        <v>0</v>
      </c>
      <c r="I348" s="227"/>
      <c r="J348" s="217"/>
    </row>
    <row r="349" spans="3:10" x14ac:dyDescent="0.2">
      <c r="C349" s="214"/>
      <c r="D349" s="216"/>
      <c r="E349" s="230">
        <v>43405</v>
      </c>
      <c r="F349" s="225"/>
      <c r="G349" s="226"/>
      <c r="H349" s="240">
        <f t="shared" si="5"/>
        <v>0</v>
      </c>
      <c r="I349" s="227"/>
      <c r="J349" s="217"/>
    </row>
    <row r="350" spans="3:10" x14ac:dyDescent="0.2">
      <c r="C350" s="214"/>
      <c r="D350" s="216"/>
      <c r="E350" s="230">
        <v>43435</v>
      </c>
      <c r="F350" s="225"/>
      <c r="G350" s="226"/>
      <c r="H350" s="240">
        <f t="shared" si="5"/>
        <v>0</v>
      </c>
      <c r="I350" s="227"/>
      <c r="J350" s="217"/>
    </row>
    <row r="351" spans="3:10" x14ac:dyDescent="0.2">
      <c r="C351" s="214"/>
      <c r="D351" s="216"/>
      <c r="E351" s="230">
        <v>43466</v>
      </c>
      <c r="F351" s="225"/>
      <c r="G351" s="226"/>
      <c r="H351" s="240">
        <f t="shared" si="5"/>
        <v>0</v>
      </c>
      <c r="I351" s="227"/>
      <c r="J351" s="217"/>
    </row>
    <row r="352" spans="3:10" x14ac:dyDescent="0.2">
      <c r="C352" s="214"/>
      <c r="D352" s="216"/>
      <c r="E352" s="230">
        <v>43497</v>
      </c>
      <c r="F352" s="225"/>
      <c r="G352" s="226"/>
      <c r="H352" s="240">
        <f t="shared" si="5"/>
        <v>0</v>
      </c>
      <c r="I352" s="227"/>
      <c r="J352" s="217"/>
    </row>
    <row r="353" spans="3:10" x14ac:dyDescent="0.2">
      <c r="C353" s="214"/>
      <c r="D353" s="216"/>
      <c r="E353" s="230">
        <v>43525</v>
      </c>
      <c r="F353" s="225"/>
      <c r="G353" s="226"/>
      <c r="H353" s="240">
        <f t="shared" si="5"/>
        <v>0</v>
      </c>
      <c r="I353" s="227"/>
      <c r="J353" s="217"/>
    </row>
    <row r="354" spans="3:10" x14ac:dyDescent="0.2">
      <c r="C354" s="214"/>
      <c r="D354" s="216"/>
      <c r="E354" s="230">
        <v>43556</v>
      </c>
      <c r="F354" s="225"/>
      <c r="G354" s="226"/>
      <c r="H354" s="240">
        <f t="shared" si="5"/>
        <v>0</v>
      </c>
      <c r="I354" s="227"/>
      <c r="J354" s="217"/>
    </row>
    <row r="355" spans="3:10" x14ac:dyDescent="0.2">
      <c r="C355" s="214"/>
      <c r="D355" s="216"/>
      <c r="E355" s="230">
        <v>43586</v>
      </c>
      <c r="F355" s="225"/>
      <c r="G355" s="226"/>
      <c r="H355" s="240">
        <f t="shared" si="5"/>
        <v>0</v>
      </c>
      <c r="I355" s="227"/>
      <c r="J355" s="217"/>
    </row>
    <row r="356" spans="3:10" x14ac:dyDescent="0.2">
      <c r="C356" s="214"/>
      <c r="D356" s="216"/>
      <c r="E356" s="230">
        <v>43617</v>
      </c>
      <c r="F356" s="225"/>
      <c r="G356" s="226"/>
      <c r="H356" s="240">
        <f t="shared" si="5"/>
        <v>0</v>
      </c>
      <c r="I356" s="227"/>
      <c r="J356" s="217"/>
    </row>
    <row r="357" spans="3:10" x14ac:dyDescent="0.2">
      <c r="C357" s="214"/>
      <c r="D357" s="216"/>
      <c r="E357" s="230">
        <v>43647</v>
      </c>
      <c r="F357" s="225"/>
      <c r="G357" s="226"/>
      <c r="H357" s="240">
        <f t="shared" si="5"/>
        <v>0</v>
      </c>
      <c r="I357" s="227"/>
      <c r="J357" s="217"/>
    </row>
    <row r="358" spans="3:10" x14ac:dyDescent="0.2">
      <c r="C358" s="214"/>
      <c r="D358" s="216"/>
      <c r="E358" s="230">
        <v>43678</v>
      </c>
      <c r="F358" s="225"/>
      <c r="G358" s="226"/>
      <c r="H358" s="240">
        <f t="shared" si="5"/>
        <v>0</v>
      </c>
      <c r="I358" s="227"/>
      <c r="J358" s="217"/>
    </row>
    <row r="359" spans="3:10" x14ac:dyDescent="0.2">
      <c r="C359" s="214"/>
      <c r="D359" s="216"/>
      <c r="E359" s="230">
        <v>43709</v>
      </c>
      <c r="F359" s="225"/>
      <c r="G359" s="226"/>
      <c r="H359" s="240">
        <f t="shared" si="5"/>
        <v>0</v>
      </c>
      <c r="I359" s="227"/>
      <c r="J359" s="217"/>
    </row>
    <row r="360" spans="3:10" x14ac:dyDescent="0.2">
      <c r="C360" s="214"/>
      <c r="D360" s="216"/>
      <c r="E360" s="230">
        <v>43739</v>
      </c>
      <c r="F360" s="225"/>
      <c r="G360" s="226"/>
      <c r="H360" s="240">
        <f t="shared" si="5"/>
        <v>0</v>
      </c>
      <c r="I360" s="227"/>
      <c r="J360" s="217"/>
    </row>
    <row r="361" spans="3:10" x14ac:dyDescent="0.2">
      <c r="C361" s="214"/>
      <c r="D361" s="216"/>
      <c r="E361" s="230">
        <v>43770</v>
      </c>
      <c r="F361" s="225"/>
      <c r="G361" s="226"/>
      <c r="H361" s="240">
        <f t="shared" si="5"/>
        <v>0</v>
      </c>
      <c r="I361" s="227"/>
      <c r="J361" s="217"/>
    </row>
    <row r="362" spans="3:10" x14ac:dyDescent="0.2">
      <c r="C362" s="214"/>
      <c r="D362" s="216"/>
      <c r="E362" s="230">
        <v>43800</v>
      </c>
      <c r="F362" s="225"/>
      <c r="G362" s="226"/>
      <c r="H362" s="240">
        <f t="shared" si="5"/>
        <v>0</v>
      </c>
      <c r="I362" s="227"/>
      <c r="J362" s="217"/>
    </row>
    <row r="363" spans="3:10" x14ac:dyDescent="0.2">
      <c r="C363" s="214"/>
      <c r="D363" s="216"/>
      <c r="E363" s="230">
        <v>43831</v>
      </c>
      <c r="F363" s="225"/>
      <c r="G363" s="226"/>
      <c r="H363" s="240">
        <f t="shared" si="5"/>
        <v>0</v>
      </c>
      <c r="I363" s="227"/>
      <c r="J363" s="217"/>
    </row>
    <row r="364" spans="3:10" x14ac:dyDescent="0.2">
      <c r="C364" s="214"/>
      <c r="D364" s="216"/>
      <c r="E364" s="230">
        <v>43862</v>
      </c>
      <c r="F364" s="225"/>
      <c r="G364" s="226"/>
      <c r="H364" s="240">
        <f t="shared" si="5"/>
        <v>0</v>
      </c>
      <c r="I364" s="227"/>
      <c r="J364" s="217"/>
    </row>
    <row r="365" spans="3:10" x14ac:dyDescent="0.2">
      <c r="C365" s="214"/>
      <c r="D365" s="216"/>
      <c r="E365" s="230">
        <v>43891</v>
      </c>
      <c r="F365" s="225"/>
      <c r="G365" s="226"/>
      <c r="H365" s="240">
        <f t="shared" si="5"/>
        <v>0</v>
      </c>
      <c r="I365" s="227"/>
      <c r="J365" s="217"/>
    </row>
    <row r="366" spans="3:10" x14ac:dyDescent="0.2">
      <c r="C366" s="214"/>
      <c r="D366" s="216"/>
      <c r="E366" s="230">
        <v>43922</v>
      </c>
      <c r="F366" s="225"/>
      <c r="G366" s="226"/>
      <c r="H366" s="240">
        <f t="shared" si="5"/>
        <v>0</v>
      </c>
      <c r="I366" s="227"/>
      <c r="J366" s="217"/>
    </row>
    <row r="367" spans="3:10" x14ac:dyDescent="0.2">
      <c r="C367" s="214"/>
      <c r="D367" s="216"/>
      <c r="E367" s="230">
        <v>43952</v>
      </c>
      <c r="F367" s="225"/>
      <c r="G367" s="226"/>
      <c r="H367" s="240">
        <f t="shared" si="5"/>
        <v>0</v>
      </c>
      <c r="I367" s="227"/>
      <c r="J367" s="217"/>
    </row>
    <row r="368" spans="3:10" x14ac:dyDescent="0.2">
      <c r="C368" s="214"/>
      <c r="D368" s="216"/>
      <c r="E368" s="230">
        <v>43983</v>
      </c>
      <c r="F368" s="225"/>
      <c r="G368" s="226"/>
      <c r="H368" s="240">
        <f t="shared" si="5"/>
        <v>0</v>
      </c>
      <c r="I368" s="227"/>
      <c r="J368" s="217"/>
    </row>
    <row r="369" spans="3:10" x14ac:dyDescent="0.2">
      <c r="C369" s="214"/>
      <c r="D369" s="216"/>
      <c r="E369" s="230">
        <v>44013</v>
      </c>
      <c r="F369" s="225"/>
      <c r="G369" s="226"/>
      <c r="H369" s="240">
        <f t="shared" si="5"/>
        <v>0</v>
      </c>
      <c r="I369" s="227"/>
      <c r="J369" s="217"/>
    </row>
    <row r="370" spans="3:10" x14ac:dyDescent="0.2">
      <c r="C370" s="214"/>
      <c r="D370" s="216"/>
      <c r="E370" s="230">
        <v>44044</v>
      </c>
      <c r="F370" s="225"/>
      <c r="G370" s="226"/>
      <c r="H370" s="240">
        <f t="shared" si="5"/>
        <v>0</v>
      </c>
      <c r="I370" s="227"/>
      <c r="J370" s="217"/>
    </row>
    <row r="371" spans="3:10" x14ac:dyDescent="0.2">
      <c r="C371" s="214"/>
      <c r="D371" s="216"/>
      <c r="E371" s="230">
        <v>44075</v>
      </c>
      <c r="F371" s="225"/>
      <c r="G371" s="226"/>
      <c r="H371" s="240">
        <f t="shared" si="5"/>
        <v>0</v>
      </c>
      <c r="I371" s="227"/>
      <c r="J371" s="217"/>
    </row>
    <row r="372" spans="3:10" x14ac:dyDescent="0.2">
      <c r="C372" s="214"/>
      <c r="D372" s="216"/>
      <c r="E372" s="230">
        <v>44105</v>
      </c>
      <c r="F372" s="225"/>
      <c r="G372" s="226"/>
      <c r="H372" s="240">
        <f t="shared" si="5"/>
        <v>0</v>
      </c>
      <c r="I372" s="227"/>
      <c r="J372" s="217"/>
    </row>
    <row r="373" spans="3:10" x14ac:dyDescent="0.2">
      <c r="C373" s="214"/>
      <c r="D373" s="216"/>
      <c r="E373" s="230">
        <v>44136</v>
      </c>
      <c r="F373" s="225"/>
      <c r="G373" s="226"/>
      <c r="H373" s="240">
        <f t="shared" si="5"/>
        <v>0</v>
      </c>
      <c r="I373" s="227"/>
      <c r="J373" s="217"/>
    </row>
    <row r="374" spans="3:10" x14ac:dyDescent="0.2">
      <c r="C374" s="214"/>
      <c r="D374" s="216"/>
      <c r="E374" s="230">
        <v>44166</v>
      </c>
      <c r="F374" s="225"/>
      <c r="G374" s="226"/>
      <c r="H374" s="240">
        <f t="shared" si="5"/>
        <v>0</v>
      </c>
      <c r="I374" s="227"/>
      <c r="J374" s="217"/>
    </row>
    <row r="375" spans="3:10" x14ac:dyDescent="0.2">
      <c r="C375" s="214"/>
      <c r="D375" s="216"/>
      <c r="E375" s="230">
        <v>44197</v>
      </c>
      <c r="F375" s="225"/>
      <c r="G375" s="226"/>
      <c r="H375" s="240">
        <f t="shared" si="5"/>
        <v>0</v>
      </c>
      <c r="I375" s="227"/>
      <c r="J375" s="217"/>
    </row>
    <row r="376" spans="3:10" x14ac:dyDescent="0.2">
      <c r="C376" s="214"/>
      <c r="D376" s="216"/>
      <c r="E376" s="230">
        <v>44228</v>
      </c>
      <c r="F376" s="225"/>
      <c r="G376" s="226"/>
      <c r="H376" s="240">
        <f t="shared" si="5"/>
        <v>0</v>
      </c>
      <c r="I376" s="227"/>
      <c r="J376" s="217"/>
    </row>
    <row r="377" spans="3:10" x14ac:dyDescent="0.2">
      <c r="C377" s="214"/>
      <c r="D377" s="216"/>
      <c r="E377" s="230">
        <v>44256</v>
      </c>
      <c r="F377" s="225"/>
      <c r="G377" s="226"/>
      <c r="H377" s="240">
        <f t="shared" si="5"/>
        <v>0</v>
      </c>
      <c r="I377" s="227"/>
      <c r="J377" s="217"/>
    </row>
    <row r="378" spans="3:10" x14ac:dyDescent="0.2">
      <c r="C378" s="214"/>
      <c r="D378" s="216"/>
      <c r="E378" s="230">
        <v>44287</v>
      </c>
      <c r="F378" s="225"/>
      <c r="G378" s="226"/>
      <c r="H378" s="240">
        <f t="shared" ref="H378:H441" si="6">G378*$H$10</f>
        <v>0</v>
      </c>
      <c r="I378" s="227"/>
      <c r="J378" s="217"/>
    </row>
    <row r="379" spans="3:10" x14ac:dyDescent="0.2">
      <c r="C379" s="214"/>
      <c r="D379" s="216"/>
      <c r="E379" s="230">
        <v>44317</v>
      </c>
      <c r="F379" s="225"/>
      <c r="G379" s="226"/>
      <c r="H379" s="240">
        <f t="shared" si="6"/>
        <v>0</v>
      </c>
      <c r="I379" s="227"/>
      <c r="J379" s="217"/>
    </row>
    <row r="380" spans="3:10" x14ac:dyDescent="0.2">
      <c r="C380" s="214"/>
      <c r="D380" s="216"/>
      <c r="E380" s="230">
        <v>44348</v>
      </c>
      <c r="F380" s="225"/>
      <c r="G380" s="226"/>
      <c r="H380" s="240">
        <f t="shared" si="6"/>
        <v>0</v>
      </c>
      <c r="I380" s="227"/>
      <c r="J380" s="217"/>
    </row>
    <row r="381" spans="3:10" x14ac:dyDescent="0.2">
      <c r="C381" s="214"/>
      <c r="D381" s="216"/>
      <c r="E381" s="230">
        <v>44378</v>
      </c>
      <c r="F381" s="225"/>
      <c r="G381" s="226"/>
      <c r="H381" s="240">
        <f t="shared" si="6"/>
        <v>0</v>
      </c>
      <c r="I381" s="227"/>
      <c r="J381" s="217"/>
    </row>
    <row r="382" spans="3:10" x14ac:dyDescent="0.2">
      <c r="C382" s="214"/>
      <c r="D382" s="216"/>
      <c r="E382" s="230">
        <v>44409</v>
      </c>
      <c r="F382" s="225"/>
      <c r="G382" s="226"/>
      <c r="H382" s="240">
        <f t="shared" si="6"/>
        <v>0</v>
      </c>
      <c r="I382" s="227"/>
      <c r="J382" s="217"/>
    </row>
    <row r="383" spans="3:10" x14ac:dyDescent="0.2">
      <c r="C383" s="214"/>
      <c r="D383" s="216"/>
      <c r="E383" s="230">
        <v>44440</v>
      </c>
      <c r="F383" s="225"/>
      <c r="G383" s="226"/>
      <c r="H383" s="240">
        <f t="shared" si="6"/>
        <v>0</v>
      </c>
      <c r="I383" s="227"/>
      <c r="J383" s="217"/>
    </row>
    <row r="384" spans="3:10" x14ac:dyDescent="0.2">
      <c r="C384" s="214"/>
      <c r="D384" s="216"/>
      <c r="E384" s="230">
        <v>44470</v>
      </c>
      <c r="F384" s="225"/>
      <c r="G384" s="226"/>
      <c r="H384" s="240">
        <f t="shared" si="6"/>
        <v>0</v>
      </c>
      <c r="I384" s="227"/>
      <c r="J384" s="217"/>
    </row>
    <row r="385" spans="3:10" x14ac:dyDescent="0.2">
      <c r="C385" s="214"/>
      <c r="D385" s="216"/>
      <c r="E385" s="230">
        <v>44501</v>
      </c>
      <c r="F385" s="225"/>
      <c r="G385" s="226"/>
      <c r="H385" s="240">
        <f t="shared" si="6"/>
        <v>0</v>
      </c>
      <c r="I385" s="227"/>
      <c r="J385" s="217"/>
    </row>
    <row r="386" spans="3:10" x14ac:dyDescent="0.2">
      <c r="C386" s="214"/>
      <c r="D386" s="216"/>
      <c r="E386" s="230">
        <v>44531</v>
      </c>
      <c r="F386" s="225"/>
      <c r="G386" s="226"/>
      <c r="H386" s="240">
        <f t="shared" si="6"/>
        <v>0</v>
      </c>
      <c r="I386" s="227"/>
      <c r="J386" s="217"/>
    </row>
    <row r="387" spans="3:10" x14ac:dyDescent="0.2">
      <c r="C387" s="214"/>
      <c r="D387" s="216"/>
      <c r="E387" s="230">
        <v>44562</v>
      </c>
      <c r="F387" s="225"/>
      <c r="G387" s="226"/>
      <c r="H387" s="240">
        <f t="shared" si="6"/>
        <v>0</v>
      </c>
      <c r="I387" s="227"/>
      <c r="J387" s="217"/>
    </row>
    <row r="388" spans="3:10" x14ac:dyDescent="0.2">
      <c r="C388" s="214"/>
      <c r="D388" s="216"/>
      <c r="E388" s="230">
        <v>44593</v>
      </c>
      <c r="F388" s="225"/>
      <c r="G388" s="226"/>
      <c r="H388" s="240">
        <f t="shared" si="6"/>
        <v>0</v>
      </c>
      <c r="I388" s="227"/>
      <c r="J388" s="217"/>
    </row>
    <row r="389" spans="3:10" x14ac:dyDescent="0.2">
      <c r="C389" s="214"/>
      <c r="D389" s="216"/>
      <c r="E389" s="230">
        <v>44621</v>
      </c>
      <c r="F389" s="225"/>
      <c r="G389" s="226"/>
      <c r="H389" s="240">
        <f t="shared" si="6"/>
        <v>0</v>
      </c>
      <c r="I389" s="227"/>
      <c r="J389" s="217"/>
    </row>
    <row r="390" spans="3:10" x14ac:dyDescent="0.2">
      <c r="C390" s="214"/>
      <c r="D390" s="216"/>
      <c r="E390" s="230">
        <v>44652</v>
      </c>
      <c r="F390" s="225"/>
      <c r="G390" s="226"/>
      <c r="H390" s="240">
        <f t="shared" si="6"/>
        <v>0</v>
      </c>
      <c r="I390" s="227"/>
      <c r="J390" s="217"/>
    </row>
    <row r="391" spans="3:10" x14ac:dyDescent="0.2">
      <c r="C391" s="214"/>
      <c r="D391" s="216"/>
      <c r="E391" s="230">
        <v>44682</v>
      </c>
      <c r="F391" s="225"/>
      <c r="G391" s="226"/>
      <c r="H391" s="240">
        <f t="shared" si="6"/>
        <v>0</v>
      </c>
      <c r="I391" s="227"/>
      <c r="J391" s="217"/>
    </row>
    <row r="392" spans="3:10" x14ac:dyDescent="0.2">
      <c r="C392" s="214"/>
      <c r="D392" s="216"/>
      <c r="E392" s="230">
        <v>44713</v>
      </c>
      <c r="F392" s="225"/>
      <c r="G392" s="226"/>
      <c r="H392" s="240">
        <f t="shared" si="6"/>
        <v>0</v>
      </c>
      <c r="I392" s="227"/>
      <c r="J392" s="217"/>
    </row>
    <row r="393" spans="3:10" x14ac:dyDescent="0.2">
      <c r="C393" s="214"/>
      <c r="D393" s="216"/>
      <c r="E393" s="230">
        <v>44743</v>
      </c>
      <c r="F393" s="225"/>
      <c r="G393" s="226"/>
      <c r="H393" s="240">
        <f t="shared" si="6"/>
        <v>0</v>
      </c>
      <c r="I393" s="227"/>
      <c r="J393" s="217"/>
    </row>
    <row r="394" spans="3:10" x14ac:dyDescent="0.2">
      <c r="C394" s="214"/>
      <c r="D394" s="216"/>
      <c r="E394" s="230">
        <v>44774</v>
      </c>
      <c r="F394" s="225"/>
      <c r="G394" s="226"/>
      <c r="H394" s="240">
        <f t="shared" si="6"/>
        <v>0</v>
      </c>
      <c r="I394" s="227"/>
      <c r="J394" s="217"/>
    </row>
    <row r="395" spans="3:10" x14ac:dyDescent="0.2">
      <c r="C395" s="214"/>
      <c r="D395" s="216"/>
      <c r="E395" s="230">
        <v>44805</v>
      </c>
      <c r="F395" s="225"/>
      <c r="G395" s="226"/>
      <c r="H395" s="240">
        <f t="shared" si="6"/>
        <v>0</v>
      </c>
      <c r="I395" s="227"/>
      <c r="J395" s="217"/>
    </row>
    <row r="396" spans="3:10" x14ac:dyDescent="0.2">
      <c r="C396" s="214"/>
      <c r="D396" s="216"/>
      <c r="E396" s="230">
        <v>44835</v>
      </c>
      <c r="F396" s="225"/>
      <c r="G396" s="226"/>
      <c r="H396" s="240">
        <f t="shared" si="6"/>
        <v>0</v>
      </c>
      <c r="I396" s="227"/>
      <c r="J396" s="217"/>
    </row>
    <row r="397" spans="3:10" x14ac:dyDescent="0.2">
      <c r="C397" s="214"/>
      <c r="D397" s="216"/>
      <c r="E397" s="230">
        <v>44866</v>
      </c>
      <c r="F397" s="225"/>
      <c r="G397" s="226"/>
      <c r="H397" s="240">
        <f t="shared" si="6"/>
        <v>0</v>
      </c>
      <c r="I397" s="227"/>
      <c r="J397" s="217"/>
    </row>
    <row r="398" spans="3:10" x14ac:dyDescent="0.2">
      <c r="C398" s="214"/>
      <c r="D398" s="216"/>
      <c r="E398" s="230">
        <v>44896</v>
      </c>
      <c r="F398" s="225"/>
      <c r="G398" s="226"/>
      <c r="H398" s="240">
        <f t="shared" si="6"/>
        <v>0</v>
      </c>
      <c r="I398" s="227"/>
      <c r="J398" s="217"/>
    </row>
    <row r="399" spans="3:10" x14ac:dyDescent="0.2">
      <c r="C399" s="214"/>
      <c r="D399" s="216"/>
      <c r="E399" s="230">
        <v>44927</v>
      </c>
      <c r="F399" s="225"/>
      <c r="G399" s="226"/>
      <c r="H399" s="240">
        <f t="shared" si="6"/>
        <v>0</v>
      </c>
      <c r="I399" s="227"/>
      <c r="J399" s="217"/>
    </row>
    <row r="400" spans="3:10" x14ac:dyDescent="0.2">
      <c r="C400" s="214"/>
      <c r="D400" s="216"/>
      <c r="E400" s="230">
        <v>44958</v>
      </c>
      <c r="F400" s="225"/>
      <c r="G400" s="226"/>
      <c r="H400" s="240">
        <f t="shared" si="6"/>
        <v>0</v>
      </c>
      <c r="I400" s="227"/>
      <c r="J400" s="217"/>
    </row>
    <row r="401" spans="3:10" x14ac:dyDescent="0.2">
      <c r="C401" s="214"/>
      <c r="D401" s="216"/>
      <c r="E401" s="230">
        <v>44986</v>
      </c>
      <c r="F401" s="225"/>
      <c r="G401" s="226"/>
      <c r="H401" s="240">
        <f t="shared" si="6"/>
        <v>0</v>
      </c>
      <c r="I401" s="227"/>
      <c r="J401" s="217"/>
    </row>
    <row r="402" spans="3:10" x14ac:dyDescent="0.2">
      <c r="C402" s="214"/>
      <c r="D402" s="216"/>
      <c r="E402" s="230">
        <v>45017</v>
      </c>
      <c r="F402" s="225"/>
      <c r="G402" s="226"/>
      <c r="H402" s="240">
        <f t="shared" si="6"/>
        <v>0</v>
      </c>
      <c r="I402" s="227"/>
      <c r="J402" s="217"/>
    </row>
    <row r="403" spans="3:10" x14ac:dyDescent="0.2">
      <c r="C403" s="214"/>
      <c r="D403" s="216"/>
      <c r="E403" s="230">
        <v>45047</v>
      </c>
      <c r="F403" s="225"/>
      <c r="G403" s="226"/>
      <c r="H403" s="240">
        <f t="shared" si="6"/>
        <v>0</v>
      </c>
      <c r="I403" s="227"/>
      <c r="J403" s="217"/>
    </row>
    <row r="404" spans="3:10" x14ac:dyDescent="0.2">
      <c r="C404" s="214"/>
      <c r="D404" s="216"/>
      <c r="E404" s="230">
        <v>45078</v>
      </c>
      <c r="F404" s="225"/>
      <c r="G404" s="226"/>
      <c r="H404" s="240">
        <f t="shared" si="6"/>
        <v>0</v>
      </c>
      <c r="I404" s="227"/>
      <c r="J404" s="217"/>
    </row>
    <row r="405" spans="3:10" x14ac:dyDescent="0.2">
      <c r="C405" s="214"/>
      <c r="D405" s="216"/>
      <c r="E405" s="230">
        <v>45108</v>
      </c>
      <c r="F405" s="225"/>
      <c r="G405" s="226"/>
      <c r="H405" s="240">
        <f t="shared" si="6"/>
        <v>0</v>
      </c>
      <c r="I405" s="227"/>
      <c r="J405" s="217"/>
    </row>
    <row r="406" spans="3:10" x14ac:dyDescent="0.2">
      <c r="C406" s="214"/>
      <c r="D406" s="216"/>
      <c r="E406" s="230">
        <v>45139</v>
      </c>
      <c r="F406" s="225"/>
      <c r="G406" s="226"/>
      <c r="H406" s="240">
        <f t="shared" si="6"/>
        <v>0</v>
      </c>
      <c r="I406" s="227"/>
      <c r="J406" s="217"/>
    </row>
    <row r="407" spans="3:10" x14ac:dyDescent="0.2">
      <c r="C407" s="214"/>
      <c r="D407" s="216"/>
      <c r="E407" s="230">
        <v>45170</v>
      </c>
      <c r="F407" s="225"/>
      <c r="G407" s="226"/>
      <c r="H407" s="240">
        <f t="shared" si="6"/>
        <v>0</v>
      </c>
      <c r="I407" s="227"/>
      <c r="J407" s="217"/>
    </row>
    <row r="408" spans="3:10" x14ac:dyDescent="0.2">
      <c r="C408" s="214"/>
      <c r="D408" s="216"/>
      <c r="E408" s="230">
        <v>45200</v>
      </c>
      <c r="F408" s="225"/>
      <c r="G408" s="226"/>
      <c r="H408" s="240">
        <f t="shared" si="6"/>
        <v>0</v>
      </c>
      <c r="I408" s="227"/>
      <c r="J408" s="217"/>
    </row>
    <row r="409" spans="3:10" x14ac:dyDescent="0.2">
      <c r="C409" s="214"/>
      <c r="D409" s="216"/>
      <c r="E409" s="230">
        <v>45231</v>
      </c>
      <c r="F409" s="225"/>
      <c r="G409" s="226"/>
      <c r="H409" s="240">
        <f t="shared" si="6"/>
        <v>0</v>
      </c>
      <c r="I409" s="227"/>
      <c r="J409" s="217"/>
    </row>
    <row r="410" spans="3:10" x14ac:dyDescent="0.2">
      <c r="C410" s="214"/>
      <c r="D410" s="216"/>
      <c r="E410" s="230">
        <v>45261</v>
      </c>
      <c r="F410" s="225"/>
      <c r="G410" s="226"/>
      <c r="H410" s="240">
        <f t="shared" si="6"/>
        <v>0</v>
      </c>
      <c r="I410" s="227"/>
      <c r="J410" s="217"/>
    </row>
    <row r="411" spans="3:10" x14ac:dyDescent="0.2">
      <c r="C411" s="214"/>
      <c r="D411" s="216"/>
      <c r="E411" s="230">
        <v>45292</v>
      </c>
      <c r="F411" s="225"/>
      <c r="G411" s="226"/>
      <c r="H411" s="240">
        <f t="shared" si="6"/>
        <v>0</v>
      </c>
      <c r="I411" s="227"/>
      <c r="J411" s="217"/>
    </row>
    <row r="412" spans="3:10" x14ac:dyDescent="0.2">
      <c r="C412" s="214"/>
      <c r="D412" s="216"/>
      <c r="E412" s="230">
        <v>45323</v>
      </c>
      <c r="F412" s="225"/>
      <c r="G412" s="226"/>
      <c r="H412" s="240">
        <f t="shared" si="6"/>
        <v>0</v>
      </c>
      <c r="I412" s="227"/>
      <c r="J412" s="217"/>
    </row>
    <row r="413" spans="3:10" x14ac:dyDescent="0.2">
      <c r="C413" s="214"/>
      <c r="D413" s="216"/>
      <c r="E413" s="230">
        <v>45352</v>
      </c>
      <c r="F413" s="225"/>
      <c r="G413" s="226"/>
      <c r="H413" s="240">
        <f t="shared" si="6"/>
        <v>0</v>
      </c>
      <c r="I413" s="227"/>
      <c r="J413" s="217"/>
    </row>
    <row r="414" spans="3:10" x14ac:dyDescent="0.2">
      <c r="C414" s="214"/>
      <c r="D414" s="216"/>
      <c r="E414" s="230">
        <v>45383</v>
      </c>
      <c r="F414" s="225"/>
      <c r="G414" s="226"/>
      <c r="H414" s="240">
        <f t="shared" si="6"/>
        <v>0</v>
      </c>
      <c r="I414" s="227"/>
      <c r="J414" s="217"/>
    </row>
    <row r="415" spans="3:10" x14ac:dyDescent="0.2">
      <c r="C415" s="214"/>
      <c r="D415" s="216"/>
      <c r="E415" s="230">
        <v>45413</v>
      </c>
      <c r="F415" s="225"/>
      <c r="G415" s="226"/>
      <c r="H415" s="240">
        <f t="shared" si="6"/>
        <v>0</v>
      </c>
      <c r="I415" s="227"/>
      <c r="J415" s="217"/>
    </row>
    <row r="416" spans="3:10" x14ac:dyDescent="0.2">
      <c r="C416" s="214"/>
      <c r="D416" s="216"/>
      <c r="E416" s="230">
        <v>45444</v>
      </c>
      <c r="F416" s="225"/>
      <c r="G416" s="226"/>
      <c r="H416" s="240">
        <f t="shared" si="6"/>
        <v>0</v>
      </c>
      <c r="I416" s="227"/>
      <c r="J416" s="217"/>
    </row>
    <row r="417" spans="3:10" x14ac:dyDescent="0.2">
      <c r="C417" s="214"/>
      <c r="D417" s="216"/>
      <c r="E417" s="230">
        <v>45474</v>
      </c>
      <c r="F417" s="225"/>
      <c r="G417" s="226"/>
      <c r="H417" s="240">
        <f t="shared" si="6"/>
        <v>0</v>
      </c>
      <c r="I417" s="227"/>
      <c r="J417" s="217"/>
    </row>
    <row r="418" spans="3:10" x14ac:dyDescent="0.2">
      <c r="C418" s="214"/>
      <c r="D418" s="216"/>
      <c r="E418" s="230">
        <v>45505</v>
      </c>
      <c r="F418" s="225"/>
      <c r="G418" s="226"/>
      <c r="H418" s="240">
        <f t="shared" si="6"/>
        <v>0</v>
      </c>
      <c r="I418" s="227"/>
      <c r="J418" s="217"/>
    </row>
    <row r="419" spans="3:10" x14ac:dyDescent="0.2">
      <c r="C419" s="214"/>
      <c r="D419" s="216"/>
      <c r="E419" s="230">
        <v>45536</v>
      </c>
      <c r="F419" s="225"/>
      <c r="G419" s="226"/>
      <c r="H419" s="240">
        <f t="shared" si="6"/>
        <v>0</v>
      </c>
      <c r="I419" s="227"/>
      <c r="J419" s="217"/>
    </row>
    <row r="420" spans="3:10" x14ac:dyDescent="0.2">
      <c r="C420" s="214"/>
      <c r="D420" s="216"/>
      <c r="E420" s="230">
        <v>45566</v>
      </c>
      <c r="F420" s="225"/>
      <c r="G420" s="226"/>
      <c r="H420" s="240">
        <f t="shared" si="6"/>
        <v>0</v>
      </c>
      <c r="I420" s="227"/>
      <c r="J420" s="217"/>
    </row>
    <row r="421" spans="3:10" x14ac:dyDescent="0.2">
      <c r="C421" s="214"/>
      <c r="D421" s="216"/>
      <c r="E421" s="230">
        <v>45597</v>
      </c>
      <c r="F421" s="225"/>
      <c r="G421" s="226"/>
      <c r="H421" s="240">
        <f t="shared" si="6"/>
        <v>0</v>
      </c>
      <c r="I421" s="227"/>
      <c r="J421" s="217"/>
    </row>
    <row r="422" spans="3:10" x14ac:dyDescent="0.2">
      <c r="C422" s="214"/>
      <c r="D422" s="216"/>
      <c r="E422" s="230">
        <v>45627</v>
      </c>
      <c r="F422" s="225"/>
      <c r="G422" s="226"/>
      <c r="H422" s="240">
        <f t="shared" si="6"/>
        <v>0</v>
      </c>
      <c r="I422" s="227"/>
      <c r="J422" s="217"/>
    </row>
    <row r="423" spans="3:10" x14ac:dyDescent="0.2">
      <c r="C423" s="214"/>
      <c r="D423" s="216"/>
      <c r="E423" s="230">
        <v>45658</v>
      </c>
      <c r="F423" s="225"/>
      <c r="G423" s="226"/>
      <c r="H423" s="240">
        <f t="shared" si="6"/>
        <v>0</v>
      </c>
      <c r="I423" s="227"/>
      <c r="J423" s="217"/>
    </row>
    <row r="424" spans="3:10" x14ac:dyDescent="0.2">
      <c r="C424" s="214"/>
      <c r="D424" s="216"/>
      <c r="E424" s="230">
        <v>45689</v>
      </c>
      <c r="F424" s="225"/>
      <c r="G424" s="226"/>
      <c r="H424" s="240">
        <f t="shared" si="6"/>
        <v>0</v>
      </c>
      <c r="I424" s="227"/>
      <c r="J424" s="217"/>
    </row>
    <row r="425" spans="3:10" x14ac:dyDescent="0.2">
      <c r="C425" s="214"/>
      <c r="D425" s="216"/>
      <c r="E425" s="230">
        <v>45717</v>
      </c>
      <c r="F425" s="225"/>
      <c r="G425" s="226"/>
      <c r="H425" s="240">
        <f t="shared" si="6"/>
        <v>0</v>
      </c>
      <c r="I425" s="227"/>
      <c r="J425" s="217"/>
    </row>
    <row r="426" spans="3:10" x14ac:dyDescent="0.2">
      <c r="C426" s="214"/>
      <c r="D426" s="216"/>
      <c r="E426" s="230">
        <v>45748</v>
      </c>
      <c r="F426" s="225"/>
      <c r="G426" s="226"/>
      <c r="H426" s="240">
        <f t="shared" si="6"/>
        <v>0</v>
      </c>
      <c r="I426" s="227"/>
      <c r="J426" s="217"/>
    </row>
    <row r="427" spans="3:10" x14ac:dyDescent="0.2">
      <c r="C427" s="214"/>
      <c r="D427" s="216"/>
      <c r="E427" s="230">
        <v>45778</v>
      </c>
      <c r="F427" s="225"/>
      <c r="G427" s="226"/>
      <c r="H427" s="240">
        <f t="shared" si="6"/>
        <v>0</v>
      </c>
      <c r="I427" s="227"/>
      <c r="J427" s="217"/>
    </row>
    <row r="428" spans="3:10" x14ac:dyDescent="0.2">
      <c r="C428" s="214"/>
      <c r="D428" s="216"/>
      <c r="E428" s="230">
        <v>45809</v>
      </c>
      <c r="F428" s="225"/>
      <c r="G428" s="226"/>
      <c r="H428" s="240">
        <f t="shared" si="6"/>
        <v>0</v>
      </c>
      <c r="I428" s="227"/>
      <c r="J428" s="217"/>
    </row>
    <row r="429" spans="3:10" x14ac:dyDescent="0.2">
      <c r="C429" s="214"/>
      <c r="D429" s="216"/>
      <c r="E429" s="230">
        <v>45839</v>
      </c>
      <c r="F429" s="225"/>
      <c r="G429" s="226"/>
      <c r="H429" s="240">
        <f t="shared" si="6"/>
        <v>0</v>
      </c>
      <c r="I429" s="227"/>
      <c r="J429" s="217"/>
    </row>
    <row r="430" spans="3:10" x14ac:dyDescent="0.2">
      <c r="C430" s="214"/>
      <c r="D430" s="216"/>
      <c r="E430" s="230">
        <v>45870</v>
      </c>
      <c r="F430" s="225"/>
      <c r="G430" s="226"/>
      <c r="H430" s="240">
        <f t="shared" si="6"/>
        <v>0</v>
      </c>
      <c r="I430" s="227"/>
      <c r="J430" s="217"/>
    </row>
    <row r="431" spans="3:10" x14ac:dyDescent="0.2">
      <c r="C431" s="214"/>
      <c r="D431" s="216"/>
      <c r="E431" s="230">
        <v>45901</v>
      </c>
      <c r="F431" s="225"/>
      <c r="G431" s="226"/>
      <c r="H431" s="240">
        <f t="shared" si="6"/>
        <v>0</v>
      </c>
      <c r="I431" s="227"/>
      <c r="J431" s="217"/>
    </row>
    <row r="432" spans="3:10" x14ac:dyDescent="0.2">
      <c r="C432" s="214"/>
      <c r="D432" s="216"/>
      <c r="E432" s="230">
        <v>45931</v>
      </c>
      <c r="F432" s="225"/>
      <c r="G432" s="226"/>
      <c r="H432" s="240">
        <f t="shared" si="6"/>
        <v>0</v>
      </c>
      <c r="I432" s="227"/>
      <c r="J432" s="217"/>
    </row>
    <row r="433" spans="3:10" x14ac:dyDescent="0.2">
      <c r="C433" s="214"/>
      <c r="D433" s="216"/>
      <c r="E433" s="230">
        <v>45962</v>
      </c>
      <c r="F433" s="225"/>
      <c r="G433" s="226"/>
      <c r="H433" s="240">
        <f t="shared" si="6"/>
        <v>0</v>
      </c>
      <c r="I433" s="227"/>
      <c r="J433" s="217"/>
    </row>
    <row r="434" spans="3:10" x14ac:dyDescent="0.2">
      <c r="C434" s="214"/>
      <c r="D434" s="216"/>
      <c r="E434" s="230">
        <v>45992</v>
      </c>
      <c r="F434" s="225"/>
      <c r="G434" s="226"/>
      <c r="H434" s="240">
        <f t="shared" si="6"/>
        <v>0</v>
      </c>
      <c r="I434" s="227"/>
      <c r="J434" s="217"/>
    </row>
    <row r="435" spans="3:10" x14ac:dyDescent="0.2">
      <c r="C435" s="214"/>
      <c r="D435" s="216"/>
      <c r="E435" s="230">
        <v>46023</v>
      </c>
      <c r="F435" s="225"/>
      <c r="G435" s="226"/>
      <c r="H435" s="240">
        <f t="shared" si="6"/>
        <v>0</v>
      </c>
      <c r="I435" s="227"/>
      <c r="J435" s="217"/>
    </row>
    <row r="436" spans="3:10" x14ac:dyDescent="0.2">
      <c r="C436" s="214"/>
      <c r="D436" s="216"/>
      <c r="E436" s="230">
        <v>46054</v>
      </c>
      <c r="F436" s="225"/>
      <c r="G436" s="226"/>
      <c r="H436" s="240">
        <f t="shared" si="6"/>
        <v>0</v>
      </c>
      <c r="I436" s="227"/>
      <c r="J436" s="217"/>
    </row>
    <row r="437" spans="3:10" x14ac:dyDescent="0.2">
      <c r="C437" s="214"/>
      <c r="D437" s="216"/>
      <c r="E437" s="230">
        <v>46082</v>
      </c>
      <c r="F437" s="225"/>
      <c r="G437" s="226"/>
      <c r="H437" s="240">
        <f t="shared" si="6"/>
        <v>0</v>
      </c>
      <c r="I437" s="227"/>
      <c r="J437" s="217"/>
    </row>
    <row r="438" spans="3:10" x14ac:dyDescent="0.2">
      <c r="C438" s="214"/>
      <c r="D438" s="216"/>
      <c r="E438" s="230">
        <v>46113</v>
      </c>
      <c r="F438" s="225"/>
      <c r="G438" s="226"/>
      <c r="H438" s="240">
        <f t="shared" si="6"/>
        <v>0</v>
      </c>
      <c r="I438" s="227"/>
      <c r="J438" s="217"/>
    </row>
    <row r="439" spans="3:10" x14ac:dyDescent="0.2">
      <c r="C439" s="214"/>
      <c r="D439" s="216"/>
      <c r="E439" s="230">
        <v>46143</v>
      </c>
      <c r="F439" s="225"/>
      <c r="G439" s="226"/>
      <c r="H439" s="240">
        <f t="shared" si="6"/>
        <v>0</v>
      </c>
      <c r="I439" s="227"/>
      <c r="J439" s="217"/>
    </row>
    <row r="440" spans="3:10" x14ac:dyDescent="0.2">
      <c r="C440" s="214"/>
      <c r="D440" s="216"/>
      <c r="E440" s="230">
        <v>46174</v>
      </c>
      <c r="F440" s="225"/>
      <c r="G440" s="226"/>
      <c r="H440" s="240">
        <f t="shared" si="6"/>
        <v>0</v>
      </c>
      <c r="I440" s="227"/>
      <c r="J440" s="217"/>
    </row>
    <row r="441" spans="3:10" x14ac:dyDescent="0.2">
      <c r="C441" s="214"/>
      <c r="D441" s="216"/>
      <c r="E441" s="230">
        <v>46204</v>
      </c>
      <c r="F441" s="225"/>
      <c r="G441" s="226"/>
      <c r="H441" s="240">
        <f t="shared" si="6"/>
        <v>0</v>
      </c>
      <c r="I441" s="227"/>
      <c r="J441" s="217"/>
    </row>
    <row r="442" spans="3:10" x14ac:dyDescent="0.2">
      <c r="C442" s="214"/>
      <c r="D442" s="216"/>
      <c r="E442" s="230">
        <v>46235</v>
      </c>
      <c r="F442" s="225"/>
      <c r="G442" s="226"/>
      <c r="H442" s="240">
        <f t="shared" ref="H442:H505" si="7">G442*$H$10</f>
        <v>0</v>
      </c>
      <c r="I442" s="227"/>
      <c r="J442" s="217"/>
    </row>
    <row r="443" spans="3:10" x14ac:dyDescent="0.2">
      <c r="C443" s="214"/>
      <c r="D443" s="216"/>
      <c r="E443" s="230">
        <v>46266</v>
      </c>
      <c r="F443" s="225"/>
      <c r="G443" s="226"/>
      <c r="H443" s="240">
        <f t="shared" si="7"/>
        <v>0</v>
      </c>
      <c r="I443" s="227"/>
      <c r="J443" s="217"/>
    </row>
    <row r="444" spans="3:10" x14ac:dyDescent="0.2">
      <c r="C444" s="214"/>
      <c r="D444" s="216"/>
      <c r="E444" s="230">
        <v>46296</v>
      </c>
      <c r="F444" s="225"/>
      <c r="G444" s="226"/>
      <c r="H444" s="240">
        <f t="shared" si="7"/>
        <v>0</v>
      </c>
      <c r="I444" s="227"/>
      <c r="J444" s="217"/>
    </row>
    <row r="445" spans="3:10" x14ac:dyDescent="0.2">
      <c r="C445" s="214"/>
      <c r="D445" s="216"/>
      <c r="E445" s="230">
        <v>46327</v>
      </c>
      <c r="F445" s="225"/>
      <c r="G445" s="226"/>
      <c r="H445" s="240">
        <f t="shared" si="7"/>
        <v>0</v>
      </c>
      <c r="I445" s="227"/>
      <c r="J445" s="217"/>
    </row>
    <row r="446" spans="3:10" x14ac:dyDescent="0.2">
      <c r="C446" s="214"/>
      <c r="D446" s="216"/>
      <c r="E446" s="230">
        <v>46357</v>
      </c>
      <c r="F446" s="225"/>
      <c r="G446" s="226"/>
      <c r="H446" s="240">
        <f t="shared" si="7"/>
        <v>0</v>
      </c>
      <c r="I446" s="227"/>
      <c r="J446" s="217"/>
    </row>
    <row r="447" spans="3:10" x14ac:dyDescent="0.2">
      <c r="C447" s="214"/>
      <c r="D447" s="216"/>
      <c r="E447" s="230">
        <v>46388</v>
      </c>
      <c r="F447" s="225"/>
      <c r="G447" s="226"/>
      <c r="H447" s="240">
        <f t="shared" si="7"/>
        <v>0</v>
      </c>
      <c r="I447" s="227"/>
      <c r="J447" s="217"/>
    </row>
    <row r="448" spans="3:10" x14ac:dyDescent="0.2">
      <c r="C448" s="214"/>
      <c r="D448" s="216"/>
      <c r="E448" s="230">
        <v>46419</v>
      </c>
      <c r="F448" s="225"/>
      <c r="G448" s="226"/>
      <c r="H448" s="240">
        <f t="shared" si="7"/>
        <v>0</v>
      </c>
      <c r="I448" s="227"/>
      <c r="J448" s="217"/>
    </row>
    <row r="449" spans="3:10" x14ac:dyDescent="0.2">
      <c r="C449" s="214"/>
      <c r="D449" s="216"/>
      <c r="E449" s="230">
        <v>46447</v>
      </c>
      <c r="F449" s="225"/>
      <c r="G449" s="226"/>
      <c r="H449" s="240">
        <f t="shared" si="7"/>
        <v>0</v>
      </c>
      <c r="I449" s="227"/>
      <c r="J449" s="217"/>
    </row>
    <row r="450" spans="3:10" x14ac:dyDescent="0.2">
      <c r="C450" s="214"/>
      <c r="D450" s="216"/>
      <c r="E450" s="230">
        <v>46478</v>
      </c>
      <c r="F450" s="225"/>
      <c r="G450" s="226"/>
      <c r="H450" s="240">
        <f t="shared" si="7"/>
        <v>0</v>
      </c>
      <c r="I450" s="227"/>
      <c r="J450" s="217"/>
    </row>
    <row r="451" spans="3:10" x14ac:dyDescent="0.2">
      <c r="C451" s="214"/>
      <c r="D451" s="216"/>
      <c r="E451" s="230">
        <v>46508</v>
      </c>
      <c r="F451" s="225"/>
      <c r="G451" s="226"/>
      <c r="H451" s="240">
        <f t="shared" si="7"/>
        <v>0</v>
      </c>
      <c r="I451" s="227"/>
      <c r="J451" s="217"/>
    </row>
    <row r="452" spans="3:10" x14ac:dyDescent="0.2">
      <c r="C452" s="214"/>
      <c r="D452" s="216"/>
      <c r="E452" s="230">
        <v>46539</v>
      </c>
      <c r="F452" s="225"/>
      <c r="G452" s="226"/>
      <c r="H452" s="240">
        <f t="shared" si="7"/>
        <v>0</v>
      </c>
      <c r="I452" s="227"/>
      <c r="J452" s="217"/>
    </row>
    <row r="453" spans="3:10" x14ac:dyDescent="0.2">
      <c r="C453" s="214"/>
      <c r="D453" s="216"/>
      <c r="E453" s="230">
        <v>46569</v>
      </c>
      <c r="F453" s="225"/>
      <c r="G453" s="226"/>
      <c r="H453" s="240">
        <f t="shared" si="7"/>
        <v>0</v>
      </c>
      <c r="I453" s="227"/>
      <c r="J453" s="217"/>
    </row>
    <row r="454" spans="3:10" x14ac:dyDescent="0.2">
      <c r="C454" s="214"/>
      <c r="D454" s="216"/>
      <c r="E454" s="230">
        <v>46600</v>
      </c>
      <c r="F454" s="225"/>
      <c r="G454" s="226"/>
      <c r="H454" s="240">
        <f t="shared" si="7"/>
        <v>0</v>
      </c>
      <c r="I454" s="227"/>
      <c r="J454" s="217"/>
    </row>
    <row r="455" spans="3:10" x14ac:dyDescent="0.2">
      <c r="C455" s="214"/>
      <c r="D455" s="216"/>
      <c r="E455" s="230">
        <v>46631</v>
      </c>
      <c r="F455" s="225"/>
      <c r="G455" s="226"/>
      <c r="H455" s="240">
        <f t="shared" si="7"/>
        <v>0</v>
      </c>
      <c r="I455" s="227"/>
      <c r="J455" s="217"/>
    </row>
    <row r="456" spans="3:10" x14ac:dyDescent="0.2">
      <c r="C456" s="214"/>
      <c r="D456" s="216"/>
      <c r="E456" s="230">
        <v>46661</v>
      </c>
      <c r="F456" s="225"/>
      <c r="G456" s="226"/>
      <c r="H456" s="240">
        <f t="shared" si="7"/>
        <v>0</v>
      </c>
      <c r="I456" s="227"/>
      <c r="J456" s="217"/>
    </row>
    <row r="457" spans="3:10" x14ac:dyDescent="0.2">
      <c r="C457" s="214"/>
      <c r="D457" s="216"/>
      <c r="E457" s="230">
        <v>46692</v>
      </c>
      <c r="F457" s="225"/>
      <c r="G457" s="226"/>
      <c r="H457" s="240">
        <f t="shared" si="7"/>
        <v>0</v>
      </c>
      <c r="I457" s="227"/>
      <c r="J457" s="217"/>
    </row>
    <row r="458" spans="3:10" x14ac:dyDescent="0.2">
      <c r="C458" s="214"/>
      <c r="D458" s="216"/>
      <c r="E458" s="230">
        <v>46722</v>
      </c>
      <c r="F458" s="225"/>
      <c r="G458" s="226"/>
      <c r="H458" s="240">
        <f t="shared" si="7"/>
        <v>0</v>
      </c>
      <c r="I458" s="227"/>
      <c r="J458" s="217"/>
    </row>
    <row r="459" spans="3:10" x14ac:dyDescent="0.2">
      <c r="C459" s="214"/>
      <c r="D459" s="216"/>
      <c r="E459" s="230">
        <v>46753</v>
      </c>
      <c r="F459" s="225"/>
      <c r="G459" s="226"/>
      <c r="H459" s="240">
        <f t="shared" si="7"/>
        <v>0</v>
      </c>
      <c r="I459" s="227"/>
      <c r="J459" s="217"/>
    </row>
    <row r="460" spans="3:10" x14ac:dyDescent="0.2">
      <c r="C460" s="214"/>
      <c r="D460" s="216"/>
      <c r="E460" s="230">
        <v>46784</v>
      </c>
      <c r="F460" s="225"/>
      <c r="G460" s="226"/>
      <c r="H460" s="240">
        <f t="shared" si="7"/>
        <v>0</v>
      </c>
      <c r="I460" s="227"/>
      <c r="J460" s="217"/>
    </row>
    <row r="461" spans="3:10" x14ac:dyDescent="0.2">
      <c r="C461" s="214"/>
      <c r="D461" s="216"/>
      <c r="E461" s="230">
        <v>46813</v>
      </c>
      <c r="F461" s="225"/>
      <c r="G461" s="226"/>
      <c r="H461" s="240">
        <f t="shared" si="7"/>
        <v>0</v>
      </c>
      <c r="I461" s="227"/>
      <c r="J461" s="217"/>
    </row>
    <row r="462" spans="3:10" x14ac:dyDescent="0.2">
      <c r="C462" s="214"/>
      <c r="D462" s="216"/>
      <c r="E462" s="230">
        <v>46844</v>
      </c>
      <c r="F462" s="225"/>
      <c r="G462" s="226"/>
      <c r="H462" s="240">
        <f t="shared" si="7"/>
        <v>0</v>
      </c>
      <c r="I462" s="227"/>
      <c r="J462" s="217"/>
    </row>
    <row r="463" spans="3:10" x14ac:dyDescent="0.2">
      <c r="C463" s="214"/>
      <c r="D463" s="216"/>
      <c r="E463" s="230">
        <v>46874</v>
      </c>
      <c r="F463" s="225"/>
      <c r="G463" s="226"/>
      <c r="H463" s="240">
        <f t="shared" si="7"/>
        <v>0</v>
      </c>
      <c r="I463" s="227"/>
      <c r="J463" s="217"/>
    </row>
    <row r="464" spans="3:10" x14ac:dyDescent="0.2">
      <c r="C464" s="214"/>
      <c r="D464" s="216"/>
      <c r="E464" s="230">
        <v>46905</v>
      </c>
      <c r="F464" s="225"/>
      <c r="G464" s="226"/>
      <c r="H464" s="240">
        <f t="shared" si="7"/>
        <v>0</v>
      </c>
      <c r="I464" s="227"/>
      <c r="J464" s="217"/>
    </row>
    <row r="465" spans="3:10" x14ac:dyDescent="0.2">
      <c r="C465" s="214"/>
      <c r="D465" s="216"/>
      <c r="E465" s="230">
        <v>46935</v>
      </c>
      <c r="F465" s="225"/>
      <c r="G465" s="226"/>
      <c r="H465" s="240">
        <f t="shared" si="7"/>
        <v>0</v>
      </c>
      <c r="I465" s="227"/>
      <c r="J465" s="217"/>
    </row>
    <row r="466" spans="3:10" x14ac:dyDescent="0.2">
      <c r="C466" s="214"/>
      <c r="D466" s="216"/>
      <c r="E466" s="230">
        <v>46966</v>
      </c>
      <c r="F466" s="225"/>
      <c r="G466" s="226"/>
      <c r="H466" s="240">
        <f t="shared" si="7"/>
        <v>0</v>
      </c>
      <c r="I466" s="227"/>
      <c r="J466" s="217"/>
    </row>
    <row r="467" spans="3:10" x14ac:dyDescent="0.2">
      <c r="C467" s="214"/>
      <c r="D467" s="216"/>
      <c r="E467" s="230">
        <v>46997</v>
      </c>
      <c r="F467" s="225"/>
      <c r="G467" s="226"/>
      <c r="H467" s="240">
        <f t="shared" si="7"/>
        <v>0</v>
      </c>
      <c r="I467" s="227"/>
      <c r="J467" s="217"/>
    </row>
    <row r="468" spans="3:10" x14ac:dyDescent="0.2">
      <c r="C468" s="214"/>
      <c r="D468" s="216"/>
      <c r="E468" s="230">
        <v>47027</v>
      </c>
      <c r="F468" s="225"/>
      <c r="G468" s="226"/>
      <c r="H468" s="240">
        <f t="shared" si="7"/>
        <v>0</v>
      </c>
      <c r="I468" s="227"/>
      <c r="J468" s="217"/>
    </row>
    <row r="469" spans="3:10" x14ac:dyDescent="0.2">
      <c r="C469" s="214"/>
      <c r="D469" s="216"/>
      <c r="E469" s="230">
        <v>47058</v>
      </c>
      <c r="F469" s="225"/>
      <c r="G469" s="226"/>
      <c r="H469" s="240">
        <f t="shared" si="7"/>
        <v>0</v>
      </c>
      <c r="I469" s="227"/>
      <c r="J469" s="217"/>
    </row>
    <row r="470" spans="3:10" x14ac:dyDescent="0.2">
      <c r="C470" s="214"/>
      <c r="D470" s="216"/>
      <c r="E470" s="230">
        <v>47088</v>
      </c>
      <c r="F470" s="225"/>
      <c r="G470" s="226"/>
      <c r="H470" s="240">
        <f t="shared" si="7"/>
        <v>0</v>
      </c>
      <c r="I470" s="227"/>
      <c r="J470" s="217"/>
    </row>
    <row r="471" spans="3:10" x14ac:dyDescent="0.2">
      <c r="C471" s="214"/>
      <c r="D471" s="216"/>
      <c r="E471" s="230">
        <v>47119</v>
      </c>
      <c r="F471" s="225"/>
      <c r="G471" s="226"/>
      <c r="H471" s="240">
        <f t="shared" si="7"/>
        <v>0</v>
      </c>
      <c r="I471" s="227"/>
      <c r="J471" s="217"/>
    </row>
    <row r="472" spans="3:10" x14ac:dyDescent="0.2">
      <c r="C472" s="214"/>
      <c r="D472" s="216"/>
      <c r="E472" s="230">
        <v>47150</v>
      </c>
      <c r="F472" s="225"/>
      <c r="G472" s="226"/>
      <c r="H472" s="240">
        <f t="shared" si="7"/>
        <v>0</v>
      </c>
      <c r="I472" s="227"/>
      <c r="J472" s="217"/>
    </row>
    <row r="473" spans="3:10" x14ac:dyDescent="0.2">
      <c r="C473" s="214"/>
      <c r="D473" s="216"/>
      <c r="E473" s="230">
        <v>47178</v>
      </c>
      <c r="F473" s="225"/>
      <c r="G473" s="226"/>
      <c r="H473" s="240">
        <f t="shared" si="7"/>
        <v>0</v>
      </c>
      <c r="I473" s="227"/>
      <c r="J473" s="217"/>
    </row>
    <row r="474" spans="3:10" x14ac:dyDescent="0.2">
      <c r="C474" s="214"/>
      <c r="D474" s="216"/>
      <c r="E474" s="230">
        <v>47209</v>
      </c>
      <c r="F474" s="225"/>
      <c r="G474" s="226"/>
      <c r="H474" s="240">
        <f t="shared" si="7"/>
        <v>0</v>
      </c>
      <c r="I474" s="227"/>
      <c r="J474" s="217"/>
    </row>
    <row r="475" spans="3:10" x14ac:dyDescent="0.2">
      <c r="C475" s="214"/>
      <c r="D475" s="216"/>
      <c r="E475" s="230">
        <v>47239</v>
      </c>
      <c r="F475" s="225"/>
      <c r="G475" s="226"/>
      <c r="H475" s="240">
        <f t="shared" si="7"/>
        <v>0</v>
      </c>
      <c r="I475" s="227"/>
      <c r="J475" s="217"/>
    </row>
    <row r="476" spans="3:10" x14ac:dyDescent="0.2">
      <c r="C476" s="214"/>
      <c r="D476" s="216"/>
      <c r="E476" s="230">
        <v>47270</v>
      </c>
      <c r="F476" s="225"/>
      <c r="G476" s="226"/>
      <c r="H476" s="240">
        <f t="shared" si="7"/>
        <v>0</v>
      </c>
      <c r="I476" s="227"/>
      <c r="J476" s="217"/>
    </row>
    <row r="477" spans="3:10" x14ac:dyDescent="0.2">
      <c r="C477" s="214"/>
      <c r="D477" s="216"/>
      <c r="E477" s="230">
        <v>47300</v>
      </c>
      <c r="F477" s="225"/>
      <c r="G477" s="226"/>
      <c r="H477" s="240">
        <f t="shared" si="7"/>
        <v>0</v>
      </c>
      <c r="I477" s="227"/>
      <c r="J477" s="217"/>
    </row>
    <row r="478" spans="3:10" x14ac:dyDescent="0.2">
      <c r="C478" s="214"/>
      <c r="D478" s="216"/>
      <c r="E478" s="230">
        <v>47331</v>
      </c>
      <c r="F478" s="225"/>
      <c r="G478" s="226"/>
      <c r="H478" s="240">
        <f t="shared" si="7"/>
        <v>0</v>
      </c>
      <c r="I478" s="227"/>
      <c r="J478" s="217"/>
    </row>
    <row r="479" spans="3:10" x14ac:dyDescent="0.2">
      <c r="C479" s="214"/>
      <c r="D479" s="216"/>
      <c r="E479" s="230">
        <v>47362</v>
      </c>
      <c r="F479" s="225"/>
      <c r="G479" s="226"/>
      <c r="H479" s="240">
        <f t="shared" si="7"/>
        <v>0</v>
      </c>
      <c r="I479" s="227"/>
      <c r="J479" s="217"/>
    </row>
    <row r="480" spans="3:10" x14ac:dyDescent="0.2">
      <c r="C480" s="214"/>
      <c r="D480" s="216"/>
      <c r="E480" s="230">
        <v>47392</v>
      </c>
      <c r="F480" s="225"/>
      <c r="G480" s="226"/>
      <c r="H480" s="240">
        <f t="shared" si="7"/>
        <v>0</v>
      </c>
      <c r="I480" s="227"/>
      <c r="J480" s="217"/>
    </row>
    <row r="481" spans="3:10" x14ac:dyDescent="0.2">
      <c r="C481" s="214"/>
      <c r="D481" s="216"/>
      <c r="E481" s="230">
        <v>47423</v>
      </c>
      <c r="F481" s="225"/>
      <c r="G481" s="226"/>
      <c r="H481" s="240">
        <f t="shared" si="7"/>
        <v>0</v>
      </c>
      <c r="I481" s="227"/>
      <c r="J481" s="217"/>
    </row>
    <row r="482" spans="3:10" x14ac:dyDescent="0.2">
      <c r="C482" s="214"/>
      <c r="D482" s="216"/>
      <c r="E482" s="230">
        <v>47453</v>
      </c>
      <c r="F482" s="225"/>
      <c r="G482" s="226"/>
      <c r="H482" s="240">
        <f t="shared" si="7"/>
        <v>0</v>
      </c>
      <c r="I482" s="227"/>
      <c r="J482" s="217"/>
    </row>
    <row r="483" spans="3:10" x14ac:dyDescent="0.2">
      <c r="C483" s="214"/>
      <c r="D483" s="216"/>
      <c r="E483" s="230">
        <v>47484</v>
      </c>
      <c r="F483" s="225"/>
      <c r="G483" s="226"/>
      <c r="H483" s="240">
        <f t="shared" si="7"/>
        <v>0</v>
      </c>
      <c r="I483" s="227"/>
      <c r="J483" s="217"/>
    </row>
    <row r="484" spans="3:10" x14ac:dyDescent="0.2">
      <c r="C484" s="214"/>
      <c r="D484" s="216"/>
      <c r="E484" s="230">
        <v>47515</v>
      </c>
      <c r="F484" s="225"/>
      <c r="G484" s="226"/>
      <c r="H484" s="240">
        <f t="shared" si="7"/>
        <v>0</v>
      </c>
      <c r="I484" s="227"/>
      <c r="J484" s="217"/>
    </row>
    <row r="485" spans="3:10" x14ac:dyDescent="0.2">
      <c r="C485" s="214"/>
      <c r="D485" s="216"/>
      <c r="E485" s="230">
        <v>47543</v>
      </c>
      <c r="F485" s="225"/>
      <c r="G485" s="226"/>
      <c r="H485" s="240">
        <f t="shared" si="7"/>
        <v>0</v>
      </c>
      <c r="I485" s="227"/>
      <c r="J485" s="217"/>
    </row>
    <row r="486" spans="3:10" x14ac:dyDescent="0.2">
      <c r="C486" s="214"/>
      <c r="D486" s="216"/>
      <c r="E486" s="230">
        <v>47574</v>
      </c>
      <c r="F486" s="225"/>
      <c r="G486" s="226"/>
      <c r="H486" s="240">
        <f t="shared" si="7"/>
        <v>0</v>
      </c>
      <c r="I486" s="227"/>
      <c r="J486" s="217"/>
    </row>
    <row r="487" spans="3:10" x14ac:dyDescent="0.2">
      <c r="C487" s="214"/>
      <c r="D487" s="216"/>
      <c r="E487" s="230">
        <v>47604</v>
      </c>
      <c r="F487" s="225"/>
      <c r="G487" s="226"/>
      <c r="H487" s="240">
        <f t="shared" si="7"/>
        <v>0</v>
      </c>
      <c r="I487" s="227"/>
      <c r="J487" s="217"/>
    </row>
    <row r="488" spans="3:10" x14ac:dyDescent="0.2">
      <c r="C488" s="214"/>
      <c r="D488" s="216"/>
      <c r="E488" s="230">
        <v>47635</v>
      </c>
      <c r="F488" s="225"/>
      <c r="G488" s="226"/>
      <c r="H488" s="240">
        <f t="shared" si="7"/>
        <v>0</v>
      </c>
      <c r="I488" s="227"/>
      <c r="J488" s="217"/>
    </row>
    <row r="489" spans="3:10" x14ac:dyDescent="0.2">
      <c r="C489" s="214"/>
      <c r="D489" s="216"/>
      <c r="E489" s="230">
        <v>47665</v>
      </c>
      <c r="F489" s="225"/>
      <c r="G489" s="226"/>
      <c r="H489" s="240">
        <f t="shared" si="7"/>
        <v>0</v>
      </c>
      <c r="I489" s="227"/>
      <c r="J489" s="217"/>
    </row>
    <row r="490" spans="3:10" x14ac:dyDescent="0.2">
      <c r="C490" s="214"/>
      <c r="D490" s="216"/>
      <c r="E490" s="230">
        <v>47696</v>
      </c>
      <c r="F490" s="225"/>
      <c r="G490" s="226"/>
      <c r="H490" s="240">
        <f t="shared" si="7"/>
        <v>0</v>
      </c>
      <c r="I490" s="227"/>
      <c r="J490" s="217"/>
    </row>
    <row r="491" spans="3:10" x14ac:dyDescent="0.2">
      <c r="C491" s="214"/>
      <c r="D491" s="216"/>
      <c r="E491" s="230">
        <v>47727</v>
      </c>
      <c r="F491" s="225"/>
      <c r="G491" s="226"/>
      <c r="H491" s="240">
        <f t="shared" si="7"/>
        <v>0</v>
      </c>
      <c r="I491" s="227"/>
      <c r="J491" s="217"/>
    </row>
    <row r="492" spans="3:10" x14ac:dyDescent="0.2">
      <c r="C492" s="214"/>
      <c r="D492" s="216"/>
      <c r="E492" s="230">
        <v>47757</v>
      </c>
      <c r="F492" s="225"/>
      <c r="G492" s="226"/>
      <c r="H492" s="240">
        <f t="shared" si="7"/>
        <v>0</v>
      </c>
      <c r="I492" s="227"/>
      <c r="J492" s="217"/>
    </row>
    <row r="493" spans="3:10" x14ac:dyDescent="0.2">
      <c r="C493" s="214"/>
      <c r="D493" s="216"/>
      <c r="E493" s="230">
        <v>47788</v>
      </c>
      <c r="F493" s="225"/>
      <c r="G493" s="226"/>
      <c r="H493" s="240">
        <f t="shared" si="7"/>
        <v>0</v>
      </c>
      <c r="I493" s="227"/>
      <c r="J493" s="217"/>
    </row>
    <row r="494" spans="3:10" x14ac:dyDescent="0.2">
      <c r="C494" s="214"/>
      <c r="D494" s="216"/>
      <c r="E494" s="230">
        <v>47818</v>
      </c>
      <c r="F494" s="225"/>
      <c r="G494" s="226"/>
      <c r="H494" s="240">
        <f t="shared" si="7"/>
        <v>0</v>
      </c>
      <c r="I494" s="227"/>
      <c r="J494" s="217"/>
    </row>
    <row r="495" spans="3:10" x14ac:dyDescent="0.2">
      <c r="C495" s="214"/>
      <c r="D495" s="216"/>
      <c r="E495" s="230">
        <v>47849</v>
      </c>
      <c r="F495" s="225"/>
      <c r="G495" s="226"/>
      <c r="H495" s="240">
        <f t="shared" si="7"/>
        <v>0</v>
      </c>
      <c r="I495" s="227"/>
      <c r="J495" s="217"/>
    </row>
    <row r="496" spans="3:10" x14ac:dyDescent="0.2">
      <c r="C496" s="214"/>
      <c r="D496" s="216"/>
      <c r="E496" s="230">
        <v>47880</v>
      </c>
      <c r="F496" s="225"/>
      <c r="G496" s="226"/>
      <c r="H496" s="240">
        <f t="shared" si="7"/>
        <v>0</v>
      </c>
      <c r="I496" s="227"/>
      <c r="J496" s="217"/>
    </row>
    <row r="497" spans="3:10" x14ac:dyDescent="0.2">
      <c r="C497" s="214"/>
      <c r="D497" s="216"/>
      <c r="E497" s="230">
        <v>47908</v>
      </c>
      <c r="F497" s="225"/>
      <c r="G497" s="226"/>
      <c r="H497" s="240">
        <f t="shared" si="7"/>
        <v>0</v>
      </c>
      <c r="I497" s="227"/>
      <c r="J497" s="217"/>
    </row>
    <row r="498" spans="3:10" x14ac:dyDescent="0.2">
      <c r="C498" s="214"/>
      <c r="D498" s="216"/>
      <c r="E498" s="230">
        <v>47939</v>
      </c>
      <c r="F498" s="225"/>
      <c r="G498" s="226"/>
      <c r="H498" s="240">
        <f t="shared" si="7"/>
        <v>0</v>
      </c>
      <c r="I498" s="227"/>
      <c r="J498" s="217"/>
    </row>
    <row r="499" spans="3:10" x14ac:dyDescent="0.2">
      <c r="C499" s="214"/>
      <c r="D499" s="216"/>
      <c r="E499" s="230">
        <v>47969</v>
      </c>
      <c r="F499" s="225"/>
      <c r="G499" s="226"/>
      <c r="H499" s="240">
        <f t="shared" si="7"/>
        <v>0</v>
      </c>
      <c r="I499" s="227"/>
      <c r="J499" s="217"/>
    </row>
    <row r="500" spans="3:10" x14ac:dyDescent="0.2">
      <c r="C500" s="214"/>
      <c r="D500" s="216"/>
      <c r="E500" s="230">
        <v>48000</v>
      </c>
      <c r="F500" s="225"/>
      <c r="G500" s="226"/>
      <c r="H500" s="240">
        <f t="shared" si="7"/>
        <v>0</v>
      </c>
      <c r="I500" s="227"/>
      <c r="J500" s="217"/>
    </row>
    <row r="501" spans="3:10" x14ac:dyDescent="0.2">
      <c r="C501" s="214"/>
      <c r="D501" s="216"/>
      <c r="E501" s="230">
        <v>48030</v>
      </c>
      <c r="F501" s="228"/>
      <c r="G501" s="226"/>
      <c r="H501" s="240">
        <f t="shared" si="7"/>
        <v>0</v>
      </c>
      <c r="I501" s="227"/>
      <c r="J501" s="217"/>
    </row>
    <row r="502" spans="3:10" x14ac:dyDescent="0.2">
      <c r="C502" s="214"/>
      <c r="D502" s="216"/>
      <c r="E502" s="230">
        <v>48061</v>
      </c>
      <c r="F502" s="229"/>
      <c r="G502" s="226"/>
      <c r="H502" s="240">
        <f t="shared" si="7"/>
        <v>0</v>
      </c>
      <c r="I502" s="227"/>
      <c r="J502" s="217"/>
    </row>
    <row r="503" spans="3:10" x14ac:dyDescent="0.2">
      <c r="C503" s="214"/>
      <c r="D503" s="216"/>
      <c r="E503" s="230">
        <v>48092</v>
      </c>
      <c r="F503" s="227"/>
      <c r="G503" s="226"/>
      <c r="H503" s="240">
        <f t="shared" si="7"/>
        <v>0</v>
      </c>
      <c r="I503" s="227"/>
      <c r="J503" s="217"/>
    </row>
    <row r="504" spans="3:10" x14ac:dyDescent="0.2">
      <c r="C504" s="214"/>
      <c r="D504" s="216"/>
      <c r="E504" s="230">
        <v>48122</v>
      </c>
      <c r="F504" s="227"/>
      <c r="G504" s="226"/>
      <c r="H504" s="240">
        <f t="shared" si="7"/>
        <v>0</v>
      </c>
      <c r="I504" s="227"/>
      <c r="J504" s="217"/>
    </row>
    <row r="505" spans="3:10" x14ac:dyDescent="0.2">
      <c r="C505" s="214"/>
      <c r="D505" s="216"/>
      <c r="E505" s="230">
        <v>48153</v>
      </c>
      <c r="F505" s="227"/>
      <c r="G505" s="226"/>
      <c r="H505" s="240">
        <f t="shared" si="7"/>
        <v>0</v>
      </c>
      <c r="I505" s="227"/>
      <c r="J505" s="217"/>
    </row>
    <row r="506" spans="3:10" x14ac:dyDescent="0.2">
      <c r="C506" s="214"/>
      <c r="D506" s="216"/>
      <c r="E506" s="230">
        <v>48183</v>
      </c>
      <c r="F506" s="227"/>
      <c r="G506" s="226"/>
      <c r="H506" s="240">
        <f t="shared" ref="H506" si="8">G506*$H$10</f>
        <v>0</v>
      </c>
      <c r="I506" s="227"/>
      <c r="J506" s="217"/>
    </row>
    <row r="507" spans="3:10" ht="13.5" thickBot="1" x14ac:dyDescent="0.25">
      <c r="C507" s="218"/>
      <c r="D507" s="219"/>
      <c r="E507" s="219"/>
      <c r="F507" s="219"/>
      <c r="G507" s="219"/>
      <c r="H507" s="219"/>
      <c r="I507" s="219"/>
      <c r="J507" s="220"/>
    </row>
  </sheetData>
  <sheetProtection algorithmName="SHA-512" hashValue="bYRwuL1TY9PeQX0uxz0Kd8xw6qm1amlOArdYLZoF/tQUHfFMmhyZgyoDWH5M0dolVF3CsFTMDZfsIEE//fs9wA==" saltValue="67IyixTkn3EA+NtGIXWGQA==" spinCount="100000" sheet="1" objects="1" scenarios="1"/>
  <mergeCells count="1">
    <mergeCell ref="C7:J7"/>
  </mergeCells>
  <hyperlinks>
    <hyperlink ref="G9" r:id="rId1" display="SHARE PRICE"/>
    <hyperlink ref="G11" r:id="rId2" display="Usd per Troy Ounce"/>
  </hyperlinks>
  <pageMargins left="0.70866141732283472" right="0.70866141732283472" top="0.74803149606299213" bottom="0.74803149606299213" header="0.31496062992125984" footer="0.31496062992125984"/>
  <pageSetup paperSize="9" scale="80" fitToHeight="23" orientation="portrait" horizontalDpi="4294967293" verticalDpi="0" r:id="rId3"/>
  <headerFooter>
    <oddFooter>&amp;L&amp;8&amp;D&amp;C&amp;P of &amp;N&amp;R&amp;8www.ExcelInBusiness.co.uk</oddFooter>
  </headerFooter>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H84"/>
  <sheetViews>
    <sheetView showRowColHeaders="0" zoomScale="110" zoomScaleNormal="110" workbookViewId="0"/>
  </sheetViews>
  <sheetFormatPr defaultColWidth="8.140625" defaultRowHeight="12.75" x14ac:dyDescent="0.2"/>
  <cols>
    <col min="1" max="1" width="2.5703125" style="1" customWidth="1"/>
    <col min="2" max="2" width="3.85546875" style="1" customWidth="1"/>
    <col min="3" max="3" width="5" style="1" customWidth="1"/>
    <col min="4" max="4" width="10.5703125" style="1" customWidth="1"/>
    <col min="5" max="19" width="8.7109375" style="1" customWidth="1"/>
    <col min="20" max="20" width="4.140625" style="1" customWidth="1"/>
    <col min="21" max="21" width="3.85546875" style="1" customWidth="1"/>
    <col min="22" max="16384" width="8.140625" style="1"/>
  </cols>
  <sheetData>
    <row r="1" spans="1:60" ht="8.25" customHeight="1" thickBot="1" x14ac:dyDescent="0.25">
      <c r="A1" s="1" t="s">
        <v>3</v>
      </c>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row>
    <row r="2" spans="1:60" x14ac:dyDescent="0.2">
      <c r="A2" s="14" t="s">
        <v>3</v>
      </c>
      <c r="B2" s="14" t="s">
        <v>3</v>
      </c>
      <c r="C2" s="15"/>
      <c r="D2" s="16"/>
      <c r="E2" s="16"/>
      <c r="F2" s="16"/>
      <c r="G2" s="16"/>
      <c r="H2" s="16"/>
      <c r="I2" s="16"/>
      <c r="J2" s="16"/>
      <c r="K2" s="16"/>
      <c r="L2" s="16"/>
      <c r="M2" s="16"/>
      <c r="N2" s="16"/>
      <c r="O2" s="16"/>
      <c r="P2" s="16"/>
      <c r="Q2" s="16"/>
      <c r="R2" s="16"/>
      <c r="S2" s="17"/>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row>
    <row r="3" spans="1:60" x14ac:dyDescent="0.2">
      <c r="A3" s="14" t="s">
        <v>3</v>
      </c>
      <c r="B3" s="14" t="s">
        <v>3</v>
      </c>
      <c r="C3" s="18"/>
      <c r="D3" s="14"/>
      <c r="E3" s="14"/>
      <c r="F3" s="14"/>
      <c r="G3" s="14"/>
      <c r="H3" s="14"/>
      <c r="I3" s="14"/>
      <c r="J3" s="14"/>
      <c r="K3" s="14"/>
      <c r="L3" s="14"/>
      <c r="M3" s="14"/>
      <c r="N3" s="14"/>
      <c r="O3" s="14"/>
      <c r="P3" s="14"/>
      <c r="Q3" s="14"/>
      <c r="R3" s="14"/>
      <c r="S3" s="19"/>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row>
    <row r="4" spans="1:60" x14ac:dyDescent="0.2">
      <c r="A4" s="14" t="s">
        <v>3</v>
      </c>
      <c r="B4" s="14"/>
      <c r="C4" s="18"/>
      <c r="D4" s="14"/>
      <c r="E4" s="14"/>
      <c r="F4" s="14"/>
      <c r="G4" s="14"/>
      <c r="H4" s="14"/>
      <c r="I4" s="14"/>
      <c r="J4" s="14"/>
      <c r="K4" s="14"/>
      <c r="L4" s="14"/>
      <c r="M4" s="14"/>
      <c r="N4" s="14"/>
      <c r="O4" s="14"/>
      <c r="P4" s="14"/>
      <c r="Q4" s="14"/>
      <c r="R4" s="14"/>
      <c r="S4" s="19"/>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row>
    <row r="5" spans="1:60" x14ac:dyDescent="0.2">
      <c r="A5" s="14"/>
      <c r="B5" s="14"/>
      <c r="C5" s="18"/>
      <c r="D5" s="14"/>
      <c r="E5" s="14"/>
      <c r="F5" s="14"/>
      <c r="G5" s="14"/>
      <c r="H5" s="14"/>
      <c r="I5" s="14"/>
      <c r="J5" s="14"/>
      <c r="K5" s="14"/>
      <c r="L5" s="14"/>
      <c r="M5" s="14"/>
      <c r="N5" s="14"/>
      <c r="O5" s="14"/>
      <c r="P5" s="14"/>
      <c r="Q5" s="14"/>
      <c r="R5" s="14"/>
      <c r="S5" s="19"/>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row>
    <row r="6" spans="1:60" x14ac:dyDescent="0.2">
      <c r="A6" s="14"/>
      <c r="B6" s="14"/>
      <c r="C6" s="18"/>
      <c r="D6" s="14"/>
      <c r="E6" s="14"/>
      <c r="F6" s="14"/>
      <c r="G6" s="14"/>
      <c r="H6" s="14"/>
      <c r="I6" s="14"/>
      <c r="J6" s="14"/>
      <c r="K6" s="14"/>
      <c r="L6" s="14"/>
      <c r="M6" s="14"/>
      <c r="N6" s="14"/>
      <c r="O6" s="14"/>
      <c r="P6" s="14"/>
      <c r="Q6" s="14"/>
      <c r="R6" s="14"/>
      <c r="S6" s="19"/>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row>
    <row r="7" spans="1:60" x14ac:dyDescent="0.2">
      <c r="A7" s="14"/>
      <c r="B7" s="14"/>
      <c r="C7" s="18"/>
      <c r="D7" s="14"/>
      <c r="E7" s="14"/>
      <c r="F7" s="14"/>
      <c r="G7" s="14"/>
      <c r="H7" s="14"/>
      <c r="I7" s="14"/>
      <c r="J7" s="14"/>
      <c r="K7" s="14"/>
      <c r="L7" s="14"/>
      <c r="M7" s="14"/>
      <c r="N7" s="14"/>
      <c r="O7" s="14"/>
      <c r="P7" s="14"/>
      <c r="Q7" s="14"/>
      <c r="R7" s="14"/>
      <c r="S7" s="19"/>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row>
    <row r="8" spans="1:60" x14ac:dyDescent="0.2">
      <c r="A8" s="14"/>
      <c r="B8" s="14"/>
      <c r="C8" s="18"/>
      <c r="D8" s="14"/>
      <c r="E8" s="14"/>
      <c r="F8" s="14"/>
      <c r="G8" s="14"/>
      <c r="H8" s="14"/>
      <c r="I8" s="14"/>
      <c r="J8" s="14"/>
      <c r="K8" s="14"/>
      <c r="L8" s="14"/>
      <c r="M8" s="14"/>
      <c r="N8" s="14"/>
      <c r="O8" s="14"/>
      <c r="P8" s="14"/>
      <c r="Q8" s="14"/>
      <c r="R8" s="14"/>
      <c r="S8" s="19"/>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row>
    <row r="9" spans="1:60" x14ac:dyDescent="0.2">
      <c r="A9" s="14"/>
      <c r="B9" s="14"/>
      <c r="C9" s="18"/>
      <c r="D9" s="14"/>
      <c r="E9" s="14"/>
      <c r="F9" s="14"/>
      <c r="G9" s="14"/>
      <c r="H9" s="14"/>
      <c r="I9" s="14"/>
      <c r="J9" s="14"/>
      <c r="K9" s="14"/>
      <c r="L9" s="14"/>
      <c r="M9" s="14"/>
      <c r="N9" s="14"/>
      <c r="O9" s="14"/>
      <c r="P9" s="14"/>
      <c r="Q9" s="14"/>
      <c r="R9" s="14"/>
      <c r="S9" s="19"/>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row>
    <row r="10" spans="1:60" x14ac:dyDescent="0.2">
      <c r="A10" s="14"/>
      <c r="B10" s="14"/>
      <c r="C10" s="18"/>
      <c r="D10" s="14"/>
      <c r="E10" s="14"/>
      <c r="F10" s="14"/>
      <c r="G10" s="14"/>
      <c r="H10" s="14"/>
      <c r="I10" s="14"/>
      <c r="J10" s="14"/>
      <c r="K10" s="14"/>
      <c r="L10" s="14"/>
      <c r="M10" s="14"/>
      <c r="N10" s="14"/>
      <c r="O10" s="14"/>
      <c r="P10" s="14"/>
      <c r="Q10" s="14"/>
      <c r="R10" s="14"/>
      <c r="S10" s="19"/>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row>
    <row r="11" spans="1:60" x14ac:dyDescent="0.2">
      <c r="A11" s="14"/>
      <c r="B11" s="14"/>
      <c r="C11" s="18"/>
      <c r="D11" s="14"/>
      <c r="E11" s="14"/>
      <c r="F11" s="14"/>
      <c r="G11" s="14"/>
      <c r="H11" s="14"/>
      <c r="I11" s="14"/>
      <c r="J11" s="14"/>
      <c r="K11" s="14"/>
      <c r="L11" s="14"/>
      <c r="M11" s="14"/>
      <c r="N11" s="14"/>
      <c r="O11" s="14"/>
      <c r="P11" s="14"/>
      <c r="Q11" s="14"/>
      <c r="R11" s="14"/>
      <c r="S11" s="19"/>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row>
    <row r="12" spans="1:60" x14ac:dyDescent="0.2">
      <c r="A12" s="14"/>
      <c r="B12" s="14"/>
      <c r="C12" s="18"/>
      <c r="D12" s="14"/>
      <c r="E12" s="14"/>
      <c r="F12" s="14"/>
      <c r="G12" s="14"/>
      <c r="H12" s="14"/>
      <c r="I12" s="14"/>
      <c r="J12" s="14"/>
      <c r="K12" s="14"/>
      <c r="L12" s="14"/>
      <c r="M12" s="14"/>
      <c r="N12" s="14"/>
      <c r="O12" s="14"/>
      <c r="P12" s="14"/>
      <c r="Q12" s="14"/>
      <c r="R12" s="14"/>
      <c r="S12" s="19"/>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row>
    <row r="13" spans="1:60" x14ac:dyDescent="0.2">
      <c r="A13" s="14"/>
      <c r="B13" s="14"/>
      <c r="C13" s="18"/>
      <c r="D13" s="14"/>
      <c r="E13" s="14"/>
      <c r="F13" s="14"/>
      <c r="G13" s="14"/>
      <c r="H13" s="14"/>
      <c r="I13" s="14"/>
      <c r="J13" s="14"/>
      <c r="K13" s="14"/>
      <c r="L13" s="14"/>
      <c r="M13" s="14"/>
      <c r="N13" s="14"/>
      <c r="O13" s="14"/>
      <c r="P13" s="14"/>
      <c r="Q13" s="14"/>
      <c r="R13" s="14"/>
      <c r="S13" s="19"/>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row>
    <row r="14" spans="1:60" x14ac:dyDescent="0.2">
      <c r="A14" s="14"/>
      <c r="B14" s="14"/>
      <c r="C14" s="18"/>
      <c r="D14" s="14"/>
      <c r="E14" s="14"/>
      <c r="F14" s="14"/>
      <c r="G14" s="14"/>
      <c r="H14" s="14"/>
      <c r="I14" s="14"/>
      <c r="J14" s="14"/>
      <c r="K14" s="14"/>
      <c r="L14" s="14"/>
      <c r="M14" s="14"/>
      <c r="N14" s="14"/>
      <c r="O14" s="14"/>
      <c r="P14" s="14"/>
      <c r="Q14" s="14"/>
      <c r="R14" s="14"/>
      <c r="S14" s="19"/>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row>
    <row r="15" spans="1:60" x14ac:dyDescent="0.2">
      <c r="A15" s="14"/>
      <c r="B15" s="14"/>
      <c r="C15" s="18"/>
      <c r="D15" s="14"/>
      <c r="E15" s="14"/>
      <c r="F15" s="14"/>
      <c r="G15" s="14"/>
      <c r="H15" s="14"/>
      <c r="I15" s="14"/>
      <c r="J15" s="14"/>
      <c r="K15" s="14"/>
      <c r="L15" s="14"/>
      <c r="M15" s="14"/>
      <c r="N15" s="14"/>
      <c r="O15" s="14"/>
      <c r="P15" s="14"/>
      <c r="Q15" s="14"/>
      <c r="R15" s="14"/>
      <c r="S15" s="19"/>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row>
    <row r="16" spans="1:60" x14ac:dyDescent="0.2">
      <c r="A16" s="14"/>
      <c r="B16" s="14"/>
      <c r="C16" s="18"/>
      <c r="D16" s="14"/>
      <c r="E16" s="14"/>
      <c r="F16" s="14"/>
      <c r="G16" s="14"/>
      <c r="H16" s="14"/>
      <c r="I16" s="14"/>
      <c r="J16" s="14"/>
      <c r="K16" s="14"/>
      <c r="L16" s="14"/>
      <c r="M16" s="14"/>
      <c r="N16" s="14"/>
      <c r="O16" s="14"/>
      <c r="P16" s="14"/>
      <c r="Q16" s="14"/>
      <c r="R16" s="14"/>
      <c r="S16" s="19"/>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row>
    <row r="17" spans="1:60" x14ac:dyDescent="0.2">
      <c r="A17" s="14"/>
      <c r="B17" s="14"/>
      <c r="C17" s="18"/>
      <c r="D17" s="14"/>
      <c r="E17" s="14"/>
      <c r="F17" s="14"/>
      <c r="G17" s="14"/>
      <c r="H17" s="14"/>
      <c r="I17" s="14"/>
      <c r="J17" s="14"/>
      <c r="K17" s="14"/>
      <c r="L17" s="14"/>
      <c r="M17" s="14"/>
      <c r="N17" s="14"/>
      <c r="O17" s="14"/>
      <c r="P17" s="14"/>
      <c r="Q17" s="14"/>
      <c r="R17" s="14"/>
      <c r="S17" s="19"/>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row>
    <row r="18" spans="1:60" x14ac:dyDescent="0.2">
      <c r="A18" s="14"/>
      <c r="B18" s="14"/>
      <c r="C18" s="18"/>
      <c r="D18" s="14"/>
      <c r="E18" s="14"/>
      <c r="F18" s="14"/>
      <c r="G18" s="14"/>
      <c r="H18" s="14"/>
      <c r="I18" s="14"/>
      <c r="J18" s="14"/>
      <c r="K18" s="14"/>
      <c r="L18" s="14"/>
      <c r="M18" s="14"/>
      <c r="N18" s="14"/>
      <c r="O18" s="14"/>
      <c r="P18" s="14"/>
      <c r="Q18" s="14"/>
      <c r="R18" s="14"/>
      <c r="S18" s="19"/>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row>
    <row r="19" spans="1:60" x14ac:dyDescent="0.2">
      <c r="A19" s="14"/>
      <c r="B19" s="14"/>
      <c r="C19" s="18"/>
      <c r="D19" s="14"/>
      <c r="E19" s="14"/>
      <c r="F19" s="14"/>
      <c r="G19" s="14"/>
      <c r="H19" s="14"/>
      <c r="I19" s="14"/>
      <c r="J19" s="14"/>
      <c r="K19" s="14"/>
      <c r="L19" s="14"/>
      <c r="M19" s="14"/>
      <c r="N19" s="14"/>
      <c r="O19" s="14"/>
      <c r="P19" s="14"/>
      <c r="Q19" s="14"/>
      <c r="R19" s="14"/>
      <c r="S19" s="19"/>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row>
    <row r="20" spans="1:60" ht="13.5" thickBot="1" x14ac:dyDescent="0.25">
      <c r="A20" s="14"/>
      <c r="B20" s="14"/>
      <c r="C20" s="20"/>
      <c r="D20" s="21"/>
      <c r="E20" s="21"/>
      <c r="F20" s="21"/>
      <c r="G20" s="21"/>
      <c r="H20" s="21"/>
      <c r="I20" s="21"/>
      <c r="J20" s="21"/>
      <c r="K20" s="21"/>
      <c r="L20" s="21"/>
      <c r="M20" s="21"/>
      <c r="N20" s="21"/>
      <c r="O20" s="21"/>
      <c r="P20" s="21"/>
      <c r="Q20" s="21"/>
      <c r="R20" s="21"/>
      <c r="S20" s="22"/>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row>
    <row r="21" spans="1:60" x14ac:dyDescent="0.2">
      <c r="A21" s="14"/>
      <c r="B21" s="14"/>
      <c r="C21" s="15"/>
      <c r="D21" s="275" t="s">
        <v>504</v>
      </c>
      <c r="E21" s="275"/>
      <c r="F21" s="275"/>
      <c r="G21" s="275"/>
      <c r="H21" s="275"/>
      <c r="I21" s="275"/>
      <c r="J21" s="275"/>
      <c r="K21" s="275"/>
      <c r="L21" s="275"/>
      <c r="M21" s="275"/>
      <c r="N21" s="275"/>
      <c r="O21" s="275"/>
      <c r="P21" s="275"/>
      <c r="Q21" s="275"/>
      <c r="R21" s="275"/>
      <c r="S21" s="17"/>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row>
    <row r="22" spans="1:60" x14ac:dyDescent="0.2">
      <c r="A22" s="14"/>
      <c r="B22" s="14"/>
      <c r="C22" s="18"/>
      <c r="D22" s="14"/>
      <c r="E22" s="14"/>
      <c r="F22" s="14"/>
      <c r="G22" s="14"/>
      <c r="H22" s="14"/>
      <c r="I22" s="14"/>
      <c r="J22" s="14"/>
      <c r="K22" s="14"/>
      <c r="L22" s="14"/>
      <c r="M22" s="14"/>
      <c r="N22" s="14"/>
      <c r="O22" s="14"/>
      <c r="P22" s="14"/>
      <c r="Q22" s="14"/>
      <c r="R22" s="14"/>
      <c r="S22" s="19"/>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row>
    <row r="23" spans="1:60" x14ac:dyDescent="0.2">
      <c r="A23" s="14"/>
      <c r="B23" s="14"/>
      <c r="C23" s="18"/>
      <c r="D23" s="14"/>
      <c r="E23" s="14"/>
      <c r="F23" s="14"/>
      <c r="G23" s="14"/>
      <c r="H23" s="14"/>
      <c r="I23" s="14"/>
      <c r="J23" s="14"/>
      <c r="K23" s="14"/>
      <c r="L23" s="14"/>
      <c r="M23" s="14"/>
      <c r="N23" s="14"/>
      <c r="O23" s="14"/>
      <c r="P23" s="14"/>
      <c r="Q23" s="14"/>
      <c r="R23" s="14"/>
      <c r="S23" s="19"/>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row>
    <row r="24" spans="1:60" x14ac:dyDescent="0.2">
      <c r="A24" s="14"/>
      <c r="B24" s="14"/>
      <c r="C24" s="18"/>
      <c r="D24" s="14"/>
      <c r="E24" s="14"/>
      <c r="F24" s="14"/>
      <c r="G24" s="14"/>
      <c r="H24" s="14"/>
      <c r="I24" s="14"/>
      <c r="J24" s="14"/>
      <c r="K24" s="14"/>
      <c r="L24" s="14"/>
      <c r="M24" s="14"/>
      <c r="N24" s="14"/>
      <c r="O24" s="14"/>
      <c r="P24" s="14"/>
      <c r="Q24" s="14"/>
      <c r="R24" s="14"/>
      <c r="S24" s="19"/>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row>
    <row r="25" spans="1:60" x14ac:dyDescent="0.2">
      <c r="A25" s="14"/>
      <c r="B25" s="14"/>
      <c r="C25" s="18"/>
      <c r="D25" s="14"/>
      <c r="E25" s="14"/>
      <c r="F25" s="14"/>
      <c r="G25" s="14"/>
      <c r="H25" s="14"/>
      <c r="I25" s="14"/>
      <c r="J25" s="14"/>
      <c r="K25" s="14"/>
      <c r="L25" s="14"/>
      <c r="M25" s="14"/>
      <c r="N25" s="14"/>
      <c r="O25" s="14"/>
      <c r="P25" s="14"/>
      <c r="Q25" s="14"/>
      <c r="R25" s="14"/>
      <c r="S25" s="19"/>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row>
    <row r="26" spans="1:60" x14ac:dyDescent="0.2">
      <c r="A26" s="14"/>
      <c r="B26" s="14"/>
      <c r="C26" s="18"/>
      <c r="D26" s="14"/>
      <c r="E26" s="14"/>
      <c r="F26" s="14"/>
      <c r="G26" s="14"/>
      <c r="H26" s="14"/>
      <c r="I26" s="14"/>
      <c r="J26" s="14"/>
      <c r="K26" s="14"/>
      <c r="L26" s="14"/>
      <c r="M26" s="14"/>
      <c r="N26" s="14"/>
      <c r="O26" s="14"/>
      <c r="P26" s="14"/>
      <c r="Q26" s="14"/>
      <c r="R26" s="14"/>
      <c r="S26" s="19"/>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row>
    <row r="27" spans="1:60" x14ac:dyDescent="0.2">
      <c r="A27" s="14"/>
      <c r="B27" s="14"/>
      <c r="C27" s="18"/>
      <c r="D27" s="14"/>
      <c r="E27" s="14"/>
      <c r="F27" s="14"/>
      <c r="G27" s="14"/>
      <c r="H27" s="14"/>
      <c r="I27" s="14"/>
      <c r="J27" s="14"/>
      <c r="K27" s="14"/>
      <c r="L27" s="14"/>
      <c r="M27" s="14"/>
      <c r="N27" s="14"/>
      <c r="O27" s="14"/>
      <c r="P27" s="14"/>
      <c r="Q27" s="14"/>
      <c r="R27" s="14"/>
      <c r="S27" s="19"/>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row>
    <row r="28" spans="1:60" x14ac:dyDescent="0.2">
      <c r="A28" s="14"/>
      <c r="B28" s="14"/>
      <c r="C28" s="18"/>
      <c r="D28" s="14"/>
      <c r="E28" s="14"/>
      <c r="F28" s="14"/>
      <c r="G28" s="14"/>
      <c r="H28" s="14"/>
      <c r="I28" s="14"/>
      <c r="J28" s="14"/>
      <c r="K28" s="14"/>
      <c r="L28" s="14"/>
      <c r="M28" s="14"/>
      <c r="N28" s="14"/>
      <c r="O28" s="14"/>
      <c r="P28" s="14"/>
      <c r="Q28" s="14"/>
      <c r="R28" s="14"/>
      <c r="S28" s="19"/>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row>
    <row r="29" spans="1:60" x14ac:dyDescent="0.2">
      <c r="A29" s="14" t="s">
        <v>3</v>
      </c>
      <c r="B29" s="14"/>
      <c r="C29" s="18"/>
      <c r="D29" s="14"/>
      <c r="E29" s="14"/>
      <c r="F29" s="14"/>
      <c r="G29" s="14"/>
      <c r="H29" s="14"/>
      <c r="I29" s="14"/>
      <c r="J29" s="14"/>
      <c r="K29" s="14"/>
      <c r="L29" s="14"/>
      <c r="M29" s="14"/>
      <c r="N29" s="14"/>
      <c r="O29" s="14"/>
      <c r="P29" s="14"/>
      <c r="Q29" s="14"/>
      <c r="R29" s="14"/>
      <c r="S29" s="19"/>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row>
    <row r="30" spans="1:60" x14ac:dyDescent="0.2">
      <c r="A30" s="14"/>
      <c r="B30" s="14"/>
      <c r="C30" s="18"/>
      <c r="D30" s="14"/>
      <c r="E30" s="14"/>
      <c r="F30" s="14"/>
      <c r="G30" s="14"/>
      <c r="H30" s="14"/>
      <c r="I30" s="14"/>
      <c r="J30" s="14"/>
      <c r="K30" s="14"/>
      <c r="L30" s="14"/>
      <c r="M30" s="14"/>
      <c r="N30" s="14"/>
      <c r="O30" s="14"/>
      <c r="P30" s="14"/>
      <c r="Q30" s="14"/>
      <c r="R30" s="14"/>
      <c r="S30" s="19"/>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row>
    <row r="31" spans="1:60" ht="13.5" thickBot="1" x14ac:dyDescent="0.25">
      <c r="A31" s="14"/>
      <c r="B31" s="14"/>
      <c r="C31" s="18"/>
      <c r="D31" s="14"/>
      <c r="E31" s="14"/>
      <c r="F31" s="14"/>
      <c r="G31" s="14"/>
      <c r="H31" s="14"/>
      <c r="I31" s="14"/>
      <c r="J31" s="14"/>
      <c r="K31" s="14"/>
      <c r="L31" s="14"/>
      <c r="M31" s="14"/>
      <c r="N31" s="14"/>
      <c r="O31" s="14"/>
      <c r="P31" s="14"/>
      <c r="Q31" s="14"/>
      <c r="R31" s="14"/>
      <c r="S31" s="19"/>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row>
    <row r="32" spans="1:60" ht="13.5" thickBot="1" x14ac:dyDescent="0.25">
      <c r="A32" s="14"/>
      <c r="B32" s="14"/>
      <c r="C32" s="18"/>
      <c r="D32" s="23"/>
      <c r="E32" s="197">
        <v>1</v>
      </c>
      <c r="F32" s="197">
        <v>2</v>
      </c>
      <c r="G32" s="197">
        <v>3</v>
      </c>
      <c r="H32" s="197">
        <v>4</v>
      </c>
      <c r="I32" s="197">
        <v>5</v>
      </c>
      <c r="J32" s="197">
        <v>6</v>
      </c>
      <c r="K32" s="197">
        <v>7</v>
      </c>
      <c r="L32" s="197">
        <v>8</v>
      </c>
      <c r="M32" s="197">
        <v>9</v>
      </c>
      <c r="N32" s="197">
        <v>10</v>
      </c>
      <c r="O32" s="197">
        <v>11</v>
      </c>
      <c r="P32" s="197">
        <v>12</v>
      </c>
      <c r="Q32" s="197">
        <v>13</v>
      </c>
      <c r="R32" s="198">
        <v>14</v>
      </c>
      <c r="S32" s="19"/>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row>
    <row r="33" spans="1:60" x14ac:dyDescent="0.2">
      <c r="A33" s="14"/>
      <c r="B33" s="14"/>
      <c r="C33" s="18"/>
      <c r="D33" s="26" t="s">
        <v>276</v>
      </c>
      <c r="E33" s="82">
        <v>40000</v>
      </c>
      <c r="F33" s="82">
        <v>12386</v>
      </c>
      <c r="G33" s="82">
        <v>2478</v>
      </c>
      <c r="H33" s="82">
        <v>3303</v>
      </c>
      <c r="I33" s="82">
        <v>2478</v>
      </c>
      <c r="J33" s="82">
        <v>4129</v>
      </c>
      <c r="K33" s="82">
        <v>3667</v>
      </c>
      <c r="L33" s="82">
        <v>5780</v>
      </c>
      <c r="M33" s="82">
        <v>9634</v>
      </c>
      <c r="N33" s="82">
        <v>6239</v>
      </c>
      <c r="O33" s="82">
        <v>0</v>
      </c>
      <c r="P33" s="82">
        <v>24334</v>
      </c>
      <c r="Q33" s="82">
        <v>11560</v>
      </c>
      <c r="R33" s="83">
        <v>5334</v>
      </c>
      <c r="S33" s="19"/>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row>
    <row r="34" spans="1:60" x14ac:dyDescent="0.2">
      <c r="A34" s="14"/>
      <c r="B34" s="14"/>
      <c r="C34" s="18"/>
      <c r="D34" s="80" t="s">
        <v>277</v>
      </c>
      <c r="E34" s="111">
        <v>8000</v>
      </c>
      <c r="F34" s="112">
        <v>7693</v>
      </c>
      <c r="G34" s="112">
        <v>99083</v>
      </c>
      <c r="H34" s="112">
        <v>10684</v>
      </c>
      <c r="I34" s="112">
        <v>8257</v>
      </c>
      <c r="J34" s="112">
        <v>1377</v>
      </c>
      <c r="K34" s="112">
        <v>8533</v>
      </c>
      <c r="L34" s="112">
        <v>18160</v>
      </c>
      <c r="M34" s="112">
        <v>650</v>
      </c>
      <c r="N34" s="112">
        <v>1850</v>
      </c>
      <c r="O34" s="112">
        <v>2807</v>
      </c>
      <c r="P34" s="112">
        <v>363</v>
      </c>
      <c r="Q34" s="112">
        <v>1600</v>
      </c>
      <c r="R34" s="113">
        <v>23666</v>
      </c>
      <c r="S34" s="19"/>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row>
    <row r="35" spans="1:60" ht="13.5" thickBot="1" x14ac:dyDescent="0.25">
      <c r="A35" s="14"/>
      <c r="B35" s="14"/>
      <c r="C35" s="18"/>
      <c r="D35" s="109" t="s">
        <v>278</v>
      </c>
      <c r="E35" s="125">
        <v>225</v>
      </c>
      <c r="F35" s="125">
        <v>190</v>
      </c>
      <c r="G35" s="125">
        <v>180</v>
      </c>
      <c r="H35" s="125">
        <v>175</v>
      </c>
      <c r="I35" s="125">
        <v>360</v>
      </c>
      <c r="J35" s="125">
        <v>180</v>
      </c>
      <c r="K35" s="125">
        <v>225</v>
      </c>
      <c r="L35" s="125">
        <v>360</v>
      </c>
      <c r="M35" s="125">
        <v>105</v>
      </c>
      <c r="N35" s="125">
        <v>45</v>
      </c>
      <c r="O35" s="125">
        <v>240</v>
      </c>
      <c r="P35" s="125">
        <v>185</v>
      </c>
      <c r="Q35" s="125">
        <v>145</v>
      </c>
      <c r="R35" s="125">
        <v>360</v>
      </c>
      <c r="S35" s="19"/>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row>
    <row r="36" spans="1:60" ht="13.5" thickBot="1" x14ac:dyDescent="0.25">
      <c r="A36" s="14"/>
      <c r="B36" s="14"/>
      <c r="C36" s="18"/>
      <c r="D36" s="276" t="s">
        <v>327</v>
      </c>
      <c r="E36" s="277"/>
      <c r="F36" s="277"/>
      <c r="G36" s="277"/>
      <c r="H36" s="277"/>
      <c r="I36" s="277"/>
      <c r="J36" s="277"/>
      <c r="K36" s="277"/>
      <c r="L36" s="277"/>
      <c r="M36" s="277"/>
      <c r="N36" s="277"/>
      <c r="O36" s="277"/>
      <c r="P36" s="277"/>
      <c r="Q36" s="277"/>
      <c r="R36" s="278"/>
      <c r="S36" s="19"/>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row>
    <row r="37" spans="1:60" ht="10.5" customHeight="1" thickBot="1" x14ac:dyDescent="0.25">
      <c r="A37" s="14"/>
      <c r="B37" s="14"/>
      <c r="C37" s="20"/>
      <c r="D37" s="137"/>
      <c r="E37" s="137"/>
      <c r="F37" s="137"/>
      <c r="G37" s="137"/>
      <c r="H37" s="137"/>
      <c r="I37" s="137"/>
      <c r="J37" s="137"/>
      <c r="K37" s="137"/>
      <c r="L37" s="137"/>
      <c r="M37" s="137"/>
      <c r="N37" s="137"/>
      <c r="O37" s="137"/>
      <c r="P37" s="137"/>
      <c r="Q37" s="137"/>
      <c r="R37" s="137"/>
      <c r="S37" s="22"/>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row>
    <row r="38" spans="1:60"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row>
    <row r="39" spans="1:60"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row>
    <row r="40" spans="1:60"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row>
    <row r="41" spans="1:60" x14ac:dyDescent="0.2">
      <c r="A41" s="14"/>
      <c r="B41" s="14"/>
      <c r="C41" s="14" t="s">
        <v>3</v>
      </c>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row>
    <row r="42" spans="1:60"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row>
    <row r="43" spans="1:60" ht="13.5" hidden="1" thickBo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row>
    <row r="44" spans="1:60" ht="13.5" hidden="1" customHeight="1" thickBot="1" x14ac:dyDescent="0.25">
      <c r="A44" s="14"/>
      <c r="B44" s="279" t="s">
        <v>296</v>
      </c>
      <c r="C44" s="280"/>
      <c r="D44" s="23"/>
      <c r="E44" s="24">
        <v>1</v>
      </c>
      <c r="F44" s="24">
        <v>2</v>
      </c>
      <c r="G44" s="24">
        <v>3</v>
      </c>
      <c r="H44" s="24">
        <v>4</v>
      </c>
      <c r="I44" s="24">
        <v>5</v>
      </c>
      <c r="J44" s="24">
        <v>6</v>
      </c>
      <c r="K44" s="24">
        <v>7</v>
      </c>
      <c r="L44" s="24">
        <v>8</v>
      </c>
      <c r="M44" s="24">
        <v>9</v>
      </c>
      <c r="N44" s="24">
        <v>10</v>
      </c>
      <c r="O44" s="24">
        <v>11</v>
      </c>
      <c r="P44" s="24">
        <v>12</v>
      </c>
      <c r="Q44" s="24">
        <v>13</v>
      </c>
      <c r="R44" s="25">
        <v>14</v>
      </c>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row>
    <row r="45" spans="1:60" ht="13.5" hidden="1" thickBot="1" x14ac:dyDescent="0.25">
      <c r="A45" s="14"/>
      <c r="B45" s="281"/>
      <c r="C45" s="282"/>
      <c r="D45" s="26" t="s">
        <v>276</v>
      </c>
      <c r="E45" s="114">
        <f>E50/20</f>
        <v>2000</v>
      </c>
      <c r="F45" s="114">
        <f t="shared" ref="F45:Q45" si="0">F50/20</f>
        <v>619.29999999999995</v>
      </c>
      <c r="G45" s="114">
        <f t="shared" si="0"/>
        <v>123.9</v>
      </c>
      <c r="H45" s="114">
        <f t="shared" si="0"/>
        <v>165.15</v>
      </c>
      <c r="I45" s="114">
        <f t="shared" si="0"/>
        <v>123.9</v>
      </c>
      <c r="J45" s="114">
        <f t="shared" si="0"/>
        <v>206.45</v>
      </c>
      <c r="K45" s="114">
        <f t="shared" si="0"/>
        <v>183.35</v>
      </c>
      <c r="L45" s="114">
        <f t="shared" si="0"/>
        <v>289</v>
      </c>
      <c r="M45" s="114">
        <f t="shared" si="0"/>
        <v>481.7</v>
      </c>
      <c r="N45" s="114">
        <f t="shared" si="0"/>
        <v>311.95</v>
      </c>
      <c r="O45" s="114">
        <f t="shared" si="0"/>
        <v>0</v>
      </c>
      <c r="P45" s="114">
        <f t="shared" si="0"/>
        <v>1216.7</v>
      </c>
      <c r="Q45" s="114">
        <f t="shared" si="0"/>
        <v>578</v>
      </c>
      <c r="R45" s="115">
        <f>R50/20</f>
        <v>266.7</v>
      </c>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row>
    <row r="46" spans="1:60" ht="13.5" hidden="1" thickBot="1" x14ac:dyDescent="0.25">
      <c r="A46" s="14"/>
      <c r="B46" s="281"/>
      <c r="C46" s="282"/>
      <c r="D46" s="80" t="s">
        <v>277</v>
      </c>
      <c r="E46" s="78">
        <f>E51/100000</f>
        <v>0.08</v>
      </c>
      <c r="F46" s="78">
        <f>F51/100000</f>
        <v>7.6929999999999998E-2</v>
      </c>
      <c r="G46" s="78">
        <f>G51/100000</f>
        <v>0.99082999999999999</v>
      </c>
      <c r="H46" s="78">
        <f>H51/50000</f>
        <v>0.21368000000000001</v>
      </c>
      <c r="I46" s="78">
        <f>I51/50000</f>
        <v>0.16514000000000001</v>
      </c>
      <c r="J46" s="78">
        <f>J51/50000</f>
        <v>2.7539999999999999E-2</v>
      </c>
      <c r="K46" s="78">
        <f>K51/50000</f>
        <v>0.17066000000000001</v>
      </c>
      <c r="L46" s="78">
        <f>L51/20000</f>
        <v>0.90800000000000003</v>
      </c>
      <c r="M46" s="78">
        <f>M51/20000</f>
        <v>3.2500000000000001E-2</v>
      </c>
      <c r="N46" s="78">
        <f>N51/20000</f>
        <v>9.2499999999999999E-2</v>
      </c>
      <c r="O46" s="78">
        <f>O51/20000</f>
        <v>0.14035</v>
      </c>
      <c r="P46" s="78">
        <f>P51/20000</f>
        <v>1.8149999999999999E-2</v>
      </c>
      <c r="Q46" s="78">
        <f>Q51/7000</f>
        <v>0.22857142857142856</v>
      </c>
      <c r="R46" s="78">
        <f>R51/7000</f>
        <v>3.3808571428571428</v>
      </c>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row>
    <row r="47" spans="1:60" ht="13.5" hidden="1" thickBot="1" x14ac:dyDescent="0.25">
      <c r="A47" s="14"/>
      <c r="B47" s="283"/>
      <c r="C47" s="284"/>
      <c r="D47" s="110" t="s">
        <v>278</v>
      </c>
      <c r="E47" s="122">
        <f>E52</f>
        <v>225</v>
      </c>
      <c r="F47" s="122">
        <f t="shared" ref="F47:R47" si="1">F52</f>
        <v>190</v>
      </c>
      <c r="G47" s="122">
        <f t="shared" si="1"/>
        <v>180</v>
      </c>
      <c r="H47" s="122">
        <f t="shared" si="1"/>
        <v>175</v>
      </c>
      <c r="I47" s="122">
        <f t="shared" si="1"/>
        <v>360</v>
      </c>
      <c r="J47" s="122">
        <f t="shared" si="1"/>
        <v>180</v>
      </c>
      <c r="K47" s="122">
        <f t="shared" si="1"/>
        <v>225</v>
      </c>
      <c r="L47" s="122">
        <f t="shared" si="1"/>
        <v>360</v>
      </c>
      <c r="M47" s="122">
        <f t="shared" si="1"/>
        <v>105</v>
      </c>
      <c r="N47" s="122">
        <f t="shared" si="1"/>
        <v>45</v>
      </c>
      <c r="O47" s="122">
        <f t="shared" si="1"/>
        <v>240</v>
      </c>
      <c r="P47" s="122">
        <f t="shared" si="1"/>
        <v>185</v>
      </c>
      <c r="Q47" s="122">
        <f t="shared" si="1"/>
        <v>145</v>
      </c>
      <c r="R47" s="123">
        <f t="shared" si="1"/>
        <v>360</v>
      </c>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row>
    <row r="48" spans="1:60" ht="13.5" hidden="1" thickBot="1" x14ac:dyDescent="0.25">
      <c r="A48" s="14"/>
      <c r="B48" s="81"/>
      <c r="C48" s="81"/>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row>
    <row r="49" spans="1:60" ht="13.5" hidden="1" customHeight="1" thickBot="1" x14ac:dyDescent="0.25">
      <c r="A49" s="14"/>
      <c r="B49" s="279" t="s">
        <v>297</v>
      </c>
      <c r="C49" s="280"/>
      <c r="D49" s="23"/>
      <c r="E49" s="24">
        <v>1</v>
      </c>
      <c r="F49" s="24">
        <v>2</v>
      </c>
      <c r="G49" s="24">
        <v>3</v>
      </c>
      <c r="H49" s="24">
        <v>4</v>
      </c>
      <c r="I49" s="24">
        <v>5</v>
      </c>
      <c r="J49" s="24">
        <v>6</v>
      </c>
      <c r="K49" s="24">
        <v>7</v>
      </c>
      <c r="L49" s="24">
        <v>8</v>
      </c>
      <c r="M49" s="24">
        <v>9</v>
      </c>
      <c r="N49" s="24">
        <v>10</v>
      </c>
      <c r="O49" s="24">
        <v>11</v>
      </c>
      <c r="P49" s="24">
        <v>12</v>
      </c>
      <c r="Q49" s="24">
        <v>13</v>
      </c>
      <c r="R49" s="25">
        <v>14</v>
      </c>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row>
    <row r="50" spans="1:60" ht="13.5" hidden="1" thickBot="1" x14ac:dyDescent="0.25">
      <c r="A50" s="14"/>
      <c r="B50" s="281"/>
      <c r="C50" s="282"/>
      <c r="D50" s="26" t="s">
        <v>276</v>
      </c>
      <c r="E50" s="114">
        <f>E33</f>
        <v>40000</v>
      </c>
      <c r="F50" s="114">
        <f t="shared" ref="F50:R50" si="2">F33</f>
        <v>12386</v>
      </c>
      <c r="G50" s="114">
        <f t="shared" si="2"/>
        <v>2478</v>
      </c>
      <c r="H50" s="124">
        <f>H33</f>
        <v>3303</v>
      </c>
      <c r="I50" s="114">
        <f t="shared" si="2"/>
        <v>2478</v>
      </c>
      <c r="J50" s="114">
        <f t="shared" si="2"/>
        <v>4129</v>
      </c>
      <c r="K50" s="114">
        <f t="shared" si="2"/>
        <v>3667</v>
      </c>
      <c r="L50" s="114">
        <f t="shared" si="2"/>
        <v>5780</v>
      </c>
      <c r="M50" s="114">
        <f t="shared" si="2"/>
        <v>9634</v>
      </c>
      <c r="N50" s="114">
        <f t="shared" si="2"/>
        <v>6239</v>
      </c>
      <c r="O50" s="114">
        <f t="shared" si="2"/>
        <v>0</v>
      </c>
      <c r="P50" s="114">
        <f t="shared" si="2"/>
        <v>24334</v>
      </c>
      <c r="Q50" s="114">
        <f t="shared" si="2"/>
        <v>11560</v>
      </c>
      <c r="R50" s="115">
        <f t="shared" si="2"/>
        <v>5334</v>
      </c>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row>
    <row r="51" spans="1:60" ht="13.5" hidden="1" thickBot="1" x14ac:dyDescent="0.25">
      <c r="A51" s="14"/>
      <c r="B51" s="281"/>
      <c r="C51" s="282"/>
      <c r="D51" s="80" t="s">
        <v>277</v>
      </c>
      <c r="E51" s="78">
        <f>E34</f>
        <v>8000</v>
      </c>
      <c r="F51" s="78">
        <f t="shared" ref="F51:R51" si="3">F34</f>
        <v>7693</v>
      </c>
      <c r="G51" s="78">
        <f t="shared" si="3"/>
        <v>99083</v>
      </c>
      <c r="H51" s="78">
        <f t="shared" si="3"/>
        <v>10684</v>
      </c>
      <c r="I51" s="78">
        <f t="shared" si="3"/>
        <v>8257</v>
      </c>
      <c r="J51" s="78">
        <f t="shared" si="3"/>
        <v>1377</v>
      </c>
      <c r="K51" s="78">
        <f t="shared" si="3"/>
        <v>8533</v>
      </c>
      <c r="L51" s="78">
        <f t="shared" si="3"/>
        <v>18160</v>
      </c>
      <c r="M51" s="78">
        <f t="shared" si="3"/>
        <v>650</v>
      </c>
      <c r="N51" s="78">
        <f t="shared" si="3"/>
        <v>1850</v>
      </c>
      <c r="O51" s="78">
        <f t="shared" si="3"/>
        <v>2807</v>
      </c>
      <c r="P51" s="78">
        <f t="shared" si="3"/>
        <v>363</v>
      </c>
      <c r="Q51" s="78">
        <f t="shared" si="3"/>
        <v>1600</v>
      </c>
      <c r="R51" s="108">
        <f t="shared" si="3"/>
        <v>23666</v>
      </c>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row>
    <row r="52" spans="1:60" ht="13.5" hidden="1" thickBot="1" x14ac:dyDescent="0.25">
      <c r="A52" s="14"/>
      <c r="B52" s="283"/>
      <c r="C52" s="284"/>
      <c r="D52" s="110" t="s">
        <v>278</v>
      </c>
      <c r="E52" s="122">
        <f>E35</f>
        <v>225</v>
      </c>
      <c r="F52" s="122">
        <f t="shared" ref="F52:R52" si="4">F35</f>
        <v>190</v>
      </c>
      <c r="G52" s="122">
        <f t="shared" si="4"/>
        <v>180</v>
      </c>
      <c r="H52" s="122">
        <f t="shared" si="4"/>
        <v>175</v>
      </c>
      <c r="I52" s="122">
        <f t="shared" si="4"/>
        <v>360</v>
      </c>
      <c r="J52" s="122">
        <f t="shared" si="4"/>
        <v>180</v>
      </c>
      <c r="K52" s="122">
        <f t="shared" si="4"/>
        <v>225</v>
      </c>
      <c r="L52" s="122">
        <f t="shared" si="4"/>
        <v>360</v>
      </c>
      <c r="M52" s="122">
        <f t="shared" si="4"/>
        <v>105</v>
      </c>
      <c r="N52" s="122">
        <f t="shared" si="4"/>
        <v>45</v>
      </c>
      <c r="O52" s="122">
        <f t="shared" si="4"/>
        <v>240</v>
      </c>
      <c r="P52" s="122">
        <f t="shared" si="4"/>
        <v>185</v>
      </c>
      <c r="Q52" s="122">
        <f t="shared" si="4"/>
        <v>145</v>
      </c>
      <c r="R52" s="123">
        <f t="shared" si="4"/>
        <v>360</v>
      </c>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row>
    <row r="53" spans="1:60" ht="13.5" hidden="1" thickBot="1" x14ac:dyDescent="0.25">
      <c r="A53" s="14"/>
      <c r="B53" s="81"/>
      <c r="C53" s="81"/>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row>
    <row r="54" spans="1:60" hidden="1" x14ac:dyDescent="0.2">
      <c r="A54" s="14"/>
      <c r="B54" s="279" t="s">
        <v>298</v>
      </c>
      <c r="C54" s="280"/>
      <c r="D54" s="23"/>
      <c r="E54" s="75">
        <v>1</v>
      </c>
      <c r="F54" s="76">
        <v>2</v>
      </c>
      <c r="G54" s="76">
        <v>3</v>
      </c>
      <c r="H54" s="76">
        <v>4</v>
      </c>
      <c r="I54" s="76">
        <v>5</v>
      </c>
      <c r="J54" s="76">
        <v>6</v>
      </c>
      <c r="K54" s="76">
        <v>7</v>
      </c>
      <c r="L54" s="76">
        <v>8</v>
      </c>
      <c r="M54" s="76">
        <v>9</v>
      </c>
      <c r="N54" s="76">
        <v>10</v>
      </c>
      <c r="O54" s="76">
        <v>11</v>
      </c>
      <c r="P54" s="76">
        <v>12</v>
      </c>
      <c r="Q54" s="76">
        <v>13</v>
      </c>
      <c r="R54" s="77">
        <v>14</v>
      </c>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row>
    <row r="55" spans="1:60" hidden="1" x14ac:dyDescent="0.2">
      <c r="A55" s="14"/>
      <c r="B55" s="281"/>
      <c r="C55" s="282"/>
      <c r="D55" s="26" t="s">
        <v>276</v>
      </c>
      <c r="E55" s="116">
        <f>E60*20</f>
        <v>22909.817543055087</v>
      </c>
      <c r="F55" s="116">
        <f>F60*20</f>
        <v>22614.584044802963</v>
      </c>
      <c r="G55" s="116">
        <f t="shared" ref="G55:R55" si="5">G60*20</f>
        <v>7058.7763124392568</v>
      </c>
      <c r="H55" s="116">
        <f t="shared" si="5"/>
        <v>8934.5950964921831</v>
      </c>
      <c r="I55" s="116">
        <f t="shared" si="5"/>
        <v>6767.2179414344182</v>
      </c>
      <c r="J55" s="116">
        <f t="shared" si="5"/>
        <v>7644.1018553184822</v>
      </c>
      <c r="K55" s="116">
        <f t="shared" si="5"/>
        <v>5947.8026165283709</v>
      </c>
      <c r="L55" s="116">
        <f t="shared" si="5"/>
        <v>3748.5592145539904</v>
      </c>
      <c r="M55" s="116">
        <f t="shared" si="5"/>
        <v>2648.2596973813447</v>
      </c>
      <c r="N55" s="116">
        <f t="shared" si="5"/>
        <v>2242.5641545968115</v>
      </c>
      <c r="O55" s="116">
        <f t="shared" si="5"/>
        <v>3478.8292351574719</v>
      </c>
      <c r="P55" s="116">
        <f t="shared" si="5"/>
        <v>2963.2698359754822</v>
      </c>
      <c r="Q55" s="116">
        <f t="shared" si="5"/>
        <v>2140.0284229403273</v>
      </c>
      <c r="R55" s="117">
        <f t="shared" si="5"/>
        <v>3603.1528327359802</v>
      </c>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row>
    <row r="56" spans="1:60" hidden="1" x14ac:dyDescent="0.2">
      <c r="A56" s="14"/>
      <c r="B56" s="281"/>
      <c r="C56" s="282"/>
      <c r="D56" s="80" t="s">
        <v>277</v>
      </c>
      <c r="E56" s="79">
        <f>E61*100000</f>
        <v>4687.5</v>
      </c>
      <c r="F56" s="79">
        <f>F61*100000</f>
        <v>9375</v>
      </c>
      <c r="G56" s="79">
        <f>G61*100000</f>
        <v>14062.5</v>
      </c>
      <c r="H56" s="79">
        <f>H61*50000</f>
        <v>9375</v>
      </c>
      <c r="I56" s="79">
        <f>I61*50000</f>
        <v>11718.75</v>
      </c>
      <c r="J56" s="79">
        <f>J61*50000</f>
        <v>14062.5</v>
      </c>
      <c r="K56" s="79">
        <f>K61*50000</f>
        <v>16406.25</v>
      </c>
      <c r="L56" s="79">
        <f>L61*20000</f>
        <v>7500</v>
      </c>
      <c r="M56" s="79">
        <f t="shared" ref="M56:R56" si="6">M61*20000</f>
        <v>8437.5</v>
      </c>
      <c r="N56" s="79">
        <f t="shared" si="6"/>
        <v>9375</v>
      </c>
      <c r="O56" s="79">
        <f t="shared" si="6"/>
        <v>10312.5</v>
      </c>
      <c r="P56" s="79">
        <f t="shared" si="6"/>
        <v>11250</v>
      </c>
      <c r="Q56" s="79">
        <f t="shared" si="6"/>
        <v>12187.5</v>
      </c>
      <c r="R56" s="79">
        <f t="shared" si="6"/>
        <v>13125</v>
      </c>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row>
    <row r="57" spans="1:60" ht="13.5" hidden="1" thickBot="1" x14ac:dyDescent="0.25">
      <c r="A57" s="14"/>
      <c r="B57" s="283"/>
      <c r="C57" s="284"/>
      <c r="D57" s="110" t="s">
        <v>278</v>
      </c>
      <c r="E57" s="120">
        <f>E62</f>
        <v>180</v>
      </c>
      <c r="F57" s="120">
        <f t="shared" ref="F57:R57" si="7">F62</f>
        <v>180</v>
      </c>
      <c r="G57" s="120">
        <f t="shared" si="7"/>
        <v>180</v>
      </c>
      <c r="H57" s="120">
        <f t="shared" si="7"/>
        <v>180</v>
      </c>
      <c r="I57" s="120">
        <f t="shared" si="7"/>
        <v>180</v>
      </c>
      <c r="J57" s="120">
        <f t="shared" si="7"/>
        <v>180</v>
      </c>
      <c r="K57" s="120">
        <f t="shared" si="7"/>
        <v>180</v>
      </c>
      <c r="L57" s="120">
        <f t="shared" si="7"/>
        <v>180</v>
      </c>
      <c r="M57" s="120">
        <f t="shared" si="7"/>
        <v>180</v>
      </c>
      <c r="N57" s="120">
        <f t="shared" si="7"/>
        <v>180</v>
      </c>
      <c r="O57" s="120">
        <f t="shared" si="7"/>
        <v>180</v>
      </c>
      <c r="P57" s="120">
        <f t="shared" si="7"/>
        <v>180</v>
      </c>
      <c r="Q57" s="120">
        <f t="shared" si="7"/>
        <v>180</v>
      </c>
      <c r="R57" s="121">
        <f t="shared" si="7"/>
        <v>180</v>
      </c>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row>
    <row r="58" spans="1:60" ht="13.5" hidden="1" thickBot="1" x14ac:dyDescent="0.25">
      <c r="A58" s="14"/>
      <c r="B58" s="81"/>
      <c r="C58" s="81"/>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row>
    <row r="59" spans="1:60" ht="13.5" hidden="1" thickBot="1" x14ac:dyDescent="0.25">
      <c r="A59" s="14"/>
      <c r="B59" s="279" t="s">
        <v>328</v>
      </c>
      <c r="C59" s="280"/>
      <c r="D59" s="148" t="str">
        <f>'FTSE Fourier'!J9</f>
        <v>21 year</v>
      </c>
      <c r="E59" s="24">
        <v>1</v>
      </c>
      <c r="F59" s="24">
        <v>2</v>
      </c>
      <c r="G59" s="24">
        <v>3</v>
      </c>
      <c r="H59" s="24">
        <v>4</v>
      </c>
      <c r="I59" s="24">
        <v>5</v>
      </c>
      <c r="J59" s="24">
        <v>6</v>
      </c>
      <c r="K59" s="24">
        <v>7</v>
      </c>
      <c r="L59" s="24">
        <v>8</v>
      </c>
      <c r="M59" s="24">
        <v>9</v>
      </c>
      <c r="N59" s="24">
        <v>10</v>
      </c>
      <c r="O59" s="24">
        <v>11</v>
      </c>
      <c r="P59" s="24">
        <v>12</v>
      </c>
      <c r="Q59" s="24">
        <v>13</v>
      </c>
      <c r="R59" s="25">
        <v>14</v>
      </c>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row>
    <row r="60" spans="1:60" ht="13.5" hidden="1" thickBot="1" x14ac:dyDescent="0.25">
      <c r="A60" s="14"/>
      <c r="B60" s="281"/>
      <c r="C60" s="282"/>
      <c r="D60" s="26" t="s">
        <v>276</v>
      </c>
      <c r="E60" s="118">
        <f>'FTSE Fourier'!$K13</f>
        <v>1145.4908771527544</v>
      </c>
      <c r="F60" s="118">
        <f>'FTSE Fourier'!$K14</f>
        <v>1130.7292022401482</v>
      </c>
      <c r="G60" s="118">
        <f>'FTSE Fourier'!$K15</f>
        <v>352.93881562196282</v>
      </c>
      <c r="H60" s="118">
        <f>'FTSE Fourier'!$K16</f>
        <v>446.72975482460919</v>
      </c>
      <c r="I60" s="118">
        <f>'FTSE Fourier'!$K17</f>
        <v>338.3608970717209</v>
      </c>
      <c r="J60" s="118">
        <f>'FTSE Fourier'!$K18</f>
        <v>382.20509276592412</v>
      </c>
      <c r="K60" s="118">
        <f>'FTSE Fourier'!$K19</f>
        <v>297.39013082641856</v>
      </c>
      <c r="L60" s="118">
        <f>'FTSE Fourier'!$K20</f>
        <v>187.42796072769951</v>
      </c>
      <c r="M60" s="118">
        <f>'FTSE Fourier'!$K21</f>
        <v>132.41298486906723</v>
      </c>
      <c r="N60" s="118">
        <f>'FTSE Fourier'!$K22</f>
        <v>112.12820772984057</v>
      </c>
      <c r="O60" s="118">
        <f>'FTSE Fourier'!$K23</f>
        <v>173.94146175787358</v>
      </c>
      <c r="P60" s="118">
        <f>'FTSE Fourier'!$K24</f>
        <v>148.16349179877412</v>
      </c>
      <c r="Q60" s="118">
        <f>'FTSE Fourier'!$K25</f>
        <v>107.00142114701636</v>
      </c>
      <c r="R60" s="118">
        <f>'FTSE Fourier'!$K26</f>
        <v>180.15764163679901</v>
      </c>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row>
    <row r="61" spans="1:60" hidden="1" x14ac:dyDescent="0.2">
      <c r="A61" s="14"/>
      <c r="B61" s="281"/>
      <c r="C61" s="282"/>
      <c r="D61" s="80" t="s">
        <v>277</v>
      </c>
      <c r="E61" s="147">
        <f>'FTSE Fourier'!$J13</f>
        <v>4.6875E-2</v>
      </c>
      <c r="F61" s="147">
        <f>'FTSE Fourier'!$J14</f>
        <v>9.375E-2</v>
      </c>
      <c r="G61" s="147">
        <f>'FTSE Fourier'!$J15</f>
        <v>0.140625</v>
      </c>
      <c r="H61" s="147">
        <f>'FTSE Fourier'!$J16</f>
        <v>0.1875</v>
      </c>
      <c r="I61" s="147">
        <f>'FTSE Fourier'!$J17</f>
        <v>0.234375</v>
      </c>
      <c r="J61" s="147">
        <f>'FTSE Fourier'!$J18</f>
        <v>0.28125</v>
      </c>
      <c r="K61" s="147">
        <f>'FTSE Fourier'!$J19</f>
        <v>0.328125</v>
      </c>
      <c r="L61" s="147">
        <f>'FTSE Fourier'!$J20</f>
        <v>0.375</v>
      </c>
      <c r="M61" s="147">
        <f>'FTSE Fourier'!$J21</f>
        <v>0.421875</v>
      </c>
      <c r="N61" s="147">
        <f>'FTSE Fourier'!$J22</f>
        <v>0.46875</v>
      </c>
      <c r="O61" s="147">
        <f>'FTSE Fourier'!$J23</f>
        <v>0.515625</v>
      </c>
      <c r="P61" s="147">
        <f>'FTSE Fourier'!$J24</f>
        <v>0.5625</v>
      </c>
      <c r="Q61" s="147">
        <f>'FTSE Fourier'!$J25</f>
        <v>0.609375</v>
      </c>
      <c r="R61" s="147">
        <f>'FTSE Fourier'!$J26</f>
        <v>0.65625</v>
      </c>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row>
    <row r="62" spans="1:60" ht="13.5" hidden="1" thickBot="1" x14ac:dyDescent="0.25">
      <c r="A62" s="14"/>
      <c r="B62" s="283"/>
      <c r="C62" s="284"/>
      <c r="D62" s="110" t="s">
        <v>278</v>
      </c>
      <c r="E62" s="120">
        <v>180</v>
      </c>
      <c r="F62" s="120">
        <v>180</v>
      </c>
      <c r="G62" s="120">
        <v>180</v>
      </c>
      <c r="H62" s="120">
        <v>180</v>
      </c>
      <c r="I62" s="120">
        <v>180</v>
      </c>
      <c r="J62" s="120">
        <v>180</v>
      </c>
      <c r="K62" s="120">
        <v>180</v>
      </c>
      <c r="L62" s="120">
        <v>180</v>
      </c>
      <c r="M62" s="120">
        <v>180</v>
      </c>
      <c r="N62" s="120">
        <v>180</v>
      </c>
      <c r="O62" s="120">
        <v>180</v>
      </c>
      <c r="P62" s="120">
        <v>180</v>
      </c>
      <c r="Q62" s="120">
        <v>180</v>
      </c>
      <c r="R62" s="121">
        <v>180</v>
      </c>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row>
    <row r="63" spans="1:60" ht="13.5" hidden="1" thickBo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row>
    <row r="64" spans="1:60" hidden="1" x14ac:dyDescent="0.2">
      <c r="A64" s="14"/>
      <c r="B64" s="268" t="s">
        <v>464</v>
      </c>
      <c r="C64" s="269"/>
      <c r="D64" s="134" t="s">
        <v>276</v>
      </c>
      <c r="E64" s="124">
        <v>40000</v>
      </c>
      <c r="F64" s="126">
        <v>12386</v>
      </c>
      <c r="G64" s="126">
        <v>2478</v>
      </c>
      <c r="H64" s="126">
        <v>3303</v>
      </c>
      <c r="I64" s="126">
        <v>2478</v>
      </c>
      <c r="J64" s="126">
        <v>4129</v>
      </c>
      <c r="K64" s="126">
        <v>3667</v>
      </c>
      <c r="L64" s="126">
        <v>5780</v>
      </c>
      <c r="M64" s="126">
        <v>9634</v>
      </c>
      <c r="N64" s="126">
        <v>6239</v>
      </c>
      <c r="O64" s="126">
        <v>0</v>
      </c>
      <c r="P64" s="126">
        <v>24334</v>
      </c>
      <c r="Q64" s="126">
        <v>11560</v>
      </c>
      <c r="R64" s="127">
        <v>5334</v>
      </c>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row>
    <row r="65" spans="1:60" hidden="1" x14ac:dyDescent="0.2">
      <c r="A65" s="14"/>
      <c r="B65" s="270"/>
      <c r="C65" s="271"/>
      <c r="D65" s="135" t="s">
        <v>277</v>
      </c>
      <c r="E65" s="128">
        <v>8000</v>
      </c>
      <c r="F65" s="129">
        <v>7693</v>
      </c>
      <c r="G65" s="129">
        <v>99083</v>
      </c>
      <c r="H65" s="129">
        <v>10684</v>
      </c>
      <c r="I65" s="129">
        <v>8257</v>
      </c>
      <c r="J65" s="129">
        <v>1377</v>
      </c>
      <c r="K65" s="129">
        <v>8533</v>
      </c>
      <c r="L65" s="129">
        <v>18160</v>
      </c>
      <c r="M65" s="129">
        <v>650</v>
      </c>
      <c r="N65" s="129">
        <v>1850</v>
      </c>
      <c r="O65" s="129">
        <v>2807</v>
      </c>
      <c r="P65" s="129">
        <v>363</v>
      </c>
      <c r="Q65" s="129">
        <v>1600</v>
      </c>
      <c r="R65" s="130">
        <v>23666</v>
      </c>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row>
    <row r="66" spans="1:60" ht="13.5" hidden="1" thickBot="1" x14ac:dyDescent="0.25">
      <c r="A66" s="14"/>
      <c r="B66" s="272"/>
      <c r="C66" s="273"/>
      <c r="D66" s="136" t="s">
        <v>278</v>
      </c>
      <c r="E66" s="131">
        <v>225</v>
      </c>
      <c r="F66" s="132">
        <v>190</v>
      </c>
      <c r="G66" s="132">
        <v>180</v>
      </c>
      <c r="H66" s="132">
        <v>175</v>
      </c>
      <c r="I66" s="132">
        <v>360</v>
      </c>
      <c r="J66" s="132">
        <v>180</v>
      </c>
      <c r="K66" s="132">
        <v>225</v>
      </c>
      <c r="L66" s="132">
        <v>360</v>
      </c>
      <c r="M66" s="132">
        <v>105</v>
      </c>
      <c r="N66" s="132">
        <v>45</v>
      </c>
      <c r="O66" s="132">
        <v>240</v>
      </c>
      <c r="P66" s="132">
        <v>185</v>
      </c>
      <c r="Q66" s="132">
        <v>145</v>
      </c>
      <c r="R66" s="133">
        <v>360</v>
      </c>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row>
    <row r="67" spans="1:60" ht="13.5" hidden="1" thickBot="1" x14ac:dyDescent="0.25"/>
    <row r="68" spans="1:60" hidden="1" x14ac:dyDescent="0.2">
      <c r="B68" s="268" t="s">
        <v>463</v>
      </c>
      <c r="C68" s="269"/>
      <c r="D68" s="134" t="s">
        <v>276</v>
      </c>
      <c r="E68" s="124">
        <v>40000</v>
      </c>
      <c r="F68" s="126">
        <v>12386</v>
      </c>
      <c r="G68" s="126">
        <v>2478</v>
      </c>
      <c r="H68" s="126">
        <v>3303</v>
      </c>
      <c r="I68" s="126">
        <v>2478</v>
      </c>
      <c r="J68" s="126">
        <v>4129</v>
      </c>
      <c r="K68" s="126">
        <v>3667</v>
      </c>
      <c r="L68" s="126">
        <v>5780</v>
      </c>
      <c r="M68" s="126">
        <v>9634</v>
      </c>
      <c r="N68" s="126">
        <v>4889</v>
      </c>
      <c r="O68" s="126">
        <v>2334</v>
      </c>
      <c r="P68" s="126">
        <v>24334</v>
      </c>
      <c r="Q68" s="126">
        <v>10667</v>
      </c>
      <c r="R68" s="127">
        <v>5334</v>
      </c>
    </row>
    <row r="69" spans="1:60" hidden="1" x14ac:dyDescent="0.2">
      <c r="B69" s="270"/>
      <c r="C69" s="271"/>
      <c r="D69" s="135" t="s">
        <v>277</v>
      </c>
      <c r="E69" s="128">
        <v>8000</v>
      </c>
      <c r="F69" s="129">
        <v>7693</v>
      </c>
      <c r="G69" s="129">
        <v>99083</v>
      </c>
      <c r="H69" s="129">
        <v>10684</v>
      </c>
      <c r="I69" s="129">
        <v>8257</v>
      </c>
      <c r="J69" s="129">
        <v>1377</v>
      </c>
      <c r="K69" s="129">
        <v>8533</v>
      </c>
      <c r="L69" s="129">
        <v>18160</v>
      </c>
      <c r="M69" s="129">
        <v>650</v>
      </c>
      <c r="N69" s="129">
        <v>1850</v>
      </c>
      <c r="O69" s="129">
        <v>28590</v>
      </c>
      <c r="P69" s="129">
        <v>363</v>
      </c>
      <c r="Q69" s="129">
        <v>1600</v>
      </c>
      <c r="R69" s="130">
        <v>23666</v>
      </c>
      <c r="S69" s="1" t="s">
        <v>3</v>
      </c>
    </row>
    <row r="70" spans="1:60" ht="13.5" hidden="1" thickBot="1" x14ac:dyDescent="0.25">
      <c r="B70" s="272"/>
      <c r="C70" s="273"/>
      <c r="D70" s="136" t="s">
        <v>278</v>
      </c>
      <c r="E70" s="131">
        <v>225</v>
      </c>
      <c r="F70" s="132">
        <v>190</v>
      </c>
      <c r="G70" s="132">
        <v>180</v>
      </c>
      <c r="H70" s="132">
        <v>175</v>
      </c>
      <c r="I70" s="132">
        <v>360</v>
      </c>
      <c r="J70" s="132">
        <v>180</v>
      </c>
      <c r="K70" s="132">
        <v>225</v>
      </c>
      <c r="L70" s="132">
        <v>360</v>
      </c>
      <c r="M70" s="132">
        <v>105</v>
      </c>
      <c r="N70" s="132">
        <v>0</v>
      </c>
      <c r="O70" s="132">
        <v>270</v>
      </c>
      <c r="P70" s="132">
        <v>175</v>
      </c>
      <c r="Q70" s="132">
        <v>150</v>
      </c>
      <c r="R70" s="133">
        <v>175</v>
      </c>
    </row>
    <row r="71" spans="1:60" ht="13.5" hidden="1" thickBot="1" x14ac:dyDescent="0.25"/>
    <row r="72" spans="1:60" hidden="1" x14ac:dyDescent="0.2">
      <c r="B72" s="274" t="s">
        <v>484</v>
      </c>
      <c r="C72" s="269"/>
      <c r="D72" s="134" t="s">
        <v>276</v>
      </c>
      <c r="E72" s="124">
        <v>5000</v>
      </c>
      <c r="F72" s="124">
        <v>5000</v>
      </c>
      <c r="G72" s="124">
        <v>5000</v>
      </c>
      <c r="H72" s="124">
        <v>5000</v>
      </c>
      <c r="I72" s="124">
        <v>5000</v>
      </c>
      <c r="J72" s="124">
        <v>5000</v>
      </c>
      <c r="K72" s="124">
        <v>5000</v>
      </c>
      <c r="L72" s="124">
        <v>5000</v>
      </c>
      <c r="M72" s="124">
        <v>5000</v>
      </c>
      <c r="N72" s="124">
        <v>5000</v>
      </c>
      <c r="O72" s="124">
        <v>5000</v>
      </c>
      <c r="P72" s="124">
        <v>5000</v>
      </c>
      <c r="Q72" s="124">
        <v>5000</v>
      </c>
      <c r="R72" s="124">
        <v>5000</v>
      </c>
    </row>
    <row r="73" spans="1:60" hidden="1" x14ac:dyDescent="0.2">
      <c r="B73" s="270"/>
      <c r="C73" s="271"/>
      <c r="D73" s="135" t="s">
        <v>277</v>
      </c>
      <c r="E73" s="128">
        <v>0</v>
      </c>
      <c r="F73" s="128">
        <v>0</v>
      </c>
      <c r="G73" s="128">
        <v>0</v>
      </c>
      <c r="H73" s="128">
        <v>0</v>
      </c>
      <c r="I73" s="128">
        <v>0</v>
      </c>
      <c r="J73" s="128">
        <v>0</v>
      </c>
      <c r="K73" s="128">
        <v>0</v>
      </c>
      <c r="L73" s="128">
        <v>0</v>
      </c>
      <c r="M73" s="128">
        <v>0</v>
      </c>
      <c r="N73" s="128">
        <v>0</v>
      </c>
      <c r="O73" s="128">
        <v>0</v>
      </c>
      <c r="P73" s="128">
        <v>0</v>
      </c>
      <c r="Q73" s="128">
        <v>0</v>
      </c>
      <c r="R73" s="128">
        <v>0</v>
      </c>
    </row>
    <row r="74" spans="1:60" ht="13.5" hidden="1" thickBot="1" x14ac:dyDescent="0.25">
      <c r="B74" s="272"/>
      <c r="C74" s="273"/>
      <c r="D74" s="136" t="s">
        <v>278</v>
      </c>
      <c r="E74" s="131">
        <v>180</v>
      </c>
      <c r="F74" s="131">
        <v>180</v>
      </c>
      <c r="G74" s="131">
        <v>180</v>
      </c>
      <c r="H74" s="131">
        <v>180</v>
      </c>
      <c r="I74" s="131">
        <v>180</v>
      </c>
      <c r="J74" s="131">
        <v>180</v>
      </c>
      <c r="K74" s="131">
        <v>180</v>
      </c>
      <c r="L74" s="131">
        <v>180</v>
      </c>
      <c r="M74" s="131">
        <v>180</v>
      </c>
      <c r="N74" s="131">
        <v>180</v>
      </c>
      <c r="O74" s="131">
        <v>180</v>
      </c>
      <c r="P74" s="131">
        <v>180</v>
      </c>
      <c r="Q74" s="131">
        <v>180</v>
      </c>
      <c r="R74" s="131">
        <v>180</v>
      </c>
    </row>
    <row r="75" spans="1:60" hidden="1" x14ac:dyDescent="0.2"/>
    <row r="76" spans="1:60" hidden="1" x14ac:dyDescent="0.2"/>
    <row r="77" spans="1:60" hidden="1" x14ac:dyDescent="0.2">
      <c r="F77" s="1" t="s">
        <v>3</v>
      </c>
    </row>
    <row r="78" spans="1:60" hidden="1" x14ac:dyDescent="0.2">
      <c r="C78" s="1" t="s">
        <v>3</v>
      </c>
    </row>
    <row r="79" spans="1:60" hidden="1" x14ac:dyDescent="0.2"/>
    <row r="80" spans="1:60" hidden="1" x14ac:dyDescent="0.2"/>
    <row r="81" spans="8:8" hidden="1" x14ac:dyDescent="0.2"/>
    <row r="82" spans="8:8" hidden="1" x14ac:dyDescent="0.2"/>
    <row r="84" spans="8:8" x14ac:dyDescent="0.2">
      <c r="H84" s="1" t="s">
        <v>3</v>
      </c>
    </row>
  </sheetData>
  <sheetProtection insertHyperlinks="0" selectLockedCells="1" sort="0" autoFilter="0" pivotTables="0" selectUnlockedCells="1"/>
  <mergeCells count="9">
    <mergeCell ref="B68:C70"/>
    <mergeCell ref="B72:C74"/>
    <mergeCell ref="B64:C66"/>
    <mergeCell ref="D21:R21"/>
    <mergeCell ref="D36:R36"/>
    <mergeCell ref="B59:C62"/>
    <mergeCell ref="B54:C57"/>
    <mergeCell ref="B49:C52"/>
    <mergeCell ref="B44:C47"/>
  </mergeCells>
  <phoneticPr fontId="2" type="noConversion"/>
  <pageMargins left="0.75" right="0.75" top="1.71" bottom="1" header="0.75" footer="0.5"/>
  <pageSetup scale="84" orientation="landscape" r:id="rId1"/>
  <headerFooter alignWithMargins="0">
    <oddHeader>&amp;C&amp;"Arial,Bold"&amp;18FTSE   Fourier AnalysisTransform Basic Operating System</oddHeader>
    <oddFooter>&amp;L&amp;8&amp;D&amp;R&amp;8&amp;Z&amp;F</oddFooter>
  </headerFooter>
  <drawing r:id="rId2"/>
  <legacyDrawing r:id="rId3"/>
  <controls>
    <mc:AlternateContent xmlns:mc="http://schemas.openxmlformats.org/markup-compatibility/2006">
      <mc:Choice Requires="x14">
        <control shapeId="4098" r:id="rId4" name="ScrollBar2">
          <controlPr defaultSize="0" autoFill="0" autoLine="0" linkedCell="E34" r:id="rId5">
            <anchor moveWithCells="1">
              <from>
                <xdr:col>4</xdr:col>
                <xdr:colOff>247650</xdr:colOff>
                <xdr:row>21</xdr:row>
                <xdr:rowOff>19050</xdr:rowOff>
              </from>
              <to>
                <xdr:col>4</xdr:col>
                <xdr:colOff>371475</xdr:colOff>
                <xdr:row>28</xdr:row>
                <xdr:rowOff>76200</xdr:rowOff>
              </to>
            </anchor>
          </controlPr>
        </control>
      </mc:Choice>
      <mc:Fallback>
        <control shapeId="4098" r:id="rId4" name="ScrollBar2"/>
      </mc:Fallback>
    </mc:AlternateContent>
    <mc:AlternateContent xmlns:mc="http://schemas.openxmlformats.org/markup-compatibility/2006">
      <mc:Choice Requires="x14">
        <control shapeId="4099" r:id="rId6" name="ScrollBar1">
          <controlPr defaultSize="0" autoFill="0" autoLine="0" linkedCell="E33" r:id="rId7">
            <anchor moveWithCells="1">
              <from>
                <xdr:col>4</xdr:col>
                <xdr:colOff>114300</xdr:colOff>
                <xdr:row>21</xdr:row>
                <xdr:rowOff>19050</xdr:rowOff>
              </from>
              <to>
                <xdr:col>4</xdr:col>
                <xdr:colOff>238125</xdr:colOff>
                <xdr:row>28</xdr:row>
                <xdr:rowOff>76200</xdr:rowOff>
              </to>
            </anchor>
          </controlPr>
        </control>
      </mc:Choice>
      <mc:Fallback>
        <control shapeId="4099" r:id="rId6" name="ScrollBar1"/>
      </mc:Fallback>
    </mc:AlternateContent>
    <mc:AlternateContent xmlns:mc="http://schemas.openxmlformats.org/markup-compatibility/2006">
      <mc:Choice Requires="x14">
        <control shapeId="4132" r:id="rId8" name="ScrollBar3">
          <controlPr defaultSize="0" autoFill="0" autoLine="0" linkedCell="F34" r:id="rId9">
            <anchor moveWithCells="1">
              <from>
                <xdr:col>5</xdr:col>
                <xdr:colOff>247650</xdr:colOff>
                <xdr:row>21</xdr:row>
                <xdr:rowOff>9525</xdr:rowOff>
              </from>
              <to>
                <xdr:col>5</xdr:col>
                <xdr:colOff>371475</xdr:colOff>
                <xdr:row>28</xdr:row>
                <xdr:rowOff>66675</xdr:rowOff>
              </to>
            </anchor>
          </controlPr>
        </control>
      </mc:Choice>
      <mc:Fallback>
        <control shapeId="4132" r:id="rId8" name="ScrollBar3"/>
      </mc:Fallback>
    </mc:AlternateContent>
    <mc:AlternateContent xmlns:mc="http://schemas.openxmlformats.org/markup-compatibility/2006">
      <mc:Choice Requires="x14">
        <control shapeId="4133" r:id="rId10" name="ScrollBar4">
          <controlPr defaultSize="0" autoFill="0" autoLine="0" linkedCell="F33" r:id="rId11">
            <anchor moveWithCells="1">
              <from>
                <xdr:col>5</xdr:col>
                <xdr:colOff>114300</xdr:colOff>
                <xdr:row>21</xdr:row>
                <xdr:rowOff>9525</xdr:rowOff>
              </from>
              <to>
                <xdr:col>5</xdr:col>
                <xdr:colOff>238125</xdr:colOff>
                <xdr:row>28</xdr:row>
                <xdr:rowOff>66675</xdr:rowOff>
              </to>
            </anchor>
          </controlPr>
        </control>
      </mc:Choice>
      <mc:Fallback>
        <control shapeId="4133" r:id="rId10" name="ScrollBar4"/>
      </mc:Fallback>
    </mc:AlternateContent>
    <mc:AlternateContent xmlns:mc="http://schemas.openxmlformats.org/markup-compatibility/2006">
      <mc:Choice Requires="x14">
        <control shapeId="4134" r:id="rId12" name="ScrollBar5">
          <controlPr defaultSize="0" autoFill="0" autoLine="0" linkedCell="G34" r:id="rId13">
            <anchor moveWithCells="1">
              <from>
                <xdr:col>6</xdr:col>
                <xdr:colOff>247650</xdr:colOff>
                <xdr:row>21</xdr:row>
                <xdr:rowOff>9525</xdr:rowOff>
              </from>
              <to>
                <xdr:col>6</xdr:col>
                <xdr:colOff>371475</xdr:colOff>
                <xdr:row>28</xdr:row>
                <xdr:rowOff>66675</xdr:rowOff>
              </to>
            </anchor>
          </controlPr>
        </control>
      </mc:Choice>
      <mc:Fallback>
        <control shapeId="4134" r:id="rId12" name="ScrollBar5"/>
      </mc:Fallback>
    </mc:AlternateContent>
    <mc:AlternateContent xmlns:mc="http://schemas.openxmlformats.org/markup-compatibility/2006">
      <mc:Choice Requires="x14">
        <control shapeId="4135" r:id="rId14" name="ScrollBar6">
          <controlPr defaultSize="0" autoFill="0" autoLine="0" linkedCell="G33" r:id="rId15">
            <anchor moveWithCells="1">
              <from>
                <xdr:col>6</xdr:col>
                <xdr:colOff>104775</xdr:colOff>
                <xdr:row>21</xdr:row>
                <xdr:rowOff>9525</xdr:rowOff>
              </from>
              <to>
                <xdr:col>6</xdr:col>
                <xdr:colOff>228600</xdr:colOff>
                <xdr:row>28</xdr:row>
                <xdr:rowOff>66675</xdr:rowOff>
              </to>
            </anchor>
          </controlPr>
        </control>
      </mc:Choice>
      <mc:Fallback>
        <control shapeId="4135" r:id="rId14" name="ScrollBar6"/>
      </mc:Fallback>
    </mc:AlternateContent>
    <mc:AlternateContent xmlns:mc="http://schemas.openxmlformats.org/markup-compatibility/2006">
      <mc:Choice Requires="x14">
        <control shapeId="4136" r:id="rId16" name="ScrollBar7">
          <controlPr defaultSize="0" autoFill="0" autoLine="0" linkedCell="H34" r:id="rId17">
            <anchor moveWithCells="1">
              <from>
                <xdr:col>7</xdr:col>
                <xdr:colOff>247650</xdr:colOff>
                <xdr:row>21</xdr:row>
                <xdr:rowOff>9525</xdr:rowOff>
              </from>
              <to>
                <xdr:col>7</xdr:col>
                <xdr:colOff>371475</xdr:colOff>
                <xdr:row>28</xdr:row>
                <xdr:rowOff>66675</xdr:rowOff>
              </to>
            </anchor>
          </controlPr>
        </control>
      </mc:Choice>
      <mc:Fallback>
        <control shapeId="4136" r:id="rId16" name="ScrollBar7"/>
      </mc:Fallback>
    </mc:AlternateContent>
    <mc:AlternateContent xmlns:mc="http://schemas.openxmlformats.org/markup-compatibility/2006">
      <mc:Choice Requires="x14">
        <control shapeId="4137" r:id="rId18" name="ScrollBar8">
          <controlPr defaultSize="0" autoFill="0" autoLine="0" linkedCell="H33" r:id="rId15">
            <anchor moveWithCells="1">
              <from>
                <xdr:col>7</xdr:col>
                <xdr:colOff>104775</xdr:colOff>
                <xdr:row>21</xdr:row>
                <xdr:rowOff>9525</xdr:rowOff>
              </from>
              <to>
                <xdr:col>7</xdr:col>
                <xdr:colOff>228600</xdr:colOff>
                <xdr:row>28</xdr:row>
                <xdr:rowOff>66675</xdr:rowOff>
              </to>
            </anchor>
          </controlPr>
        </control>
      </mc:Choice>
      <mc:Fallback>
        <control shapeId="4137" r:id="rId18" name="ScrollBar8"/>
      </mc:Fallback>
    </mc:AlternateContent>
    <mc:AlternateContent xmlns:mc="http://schemas.openxmlformats.org/markup-compatibility/2006">
      <mc:Choice Requires="x14">
        <control shapeId="4138" r:id="rId19" name="ScrollBar9">
          <controlPr defaultSize="0" autoFill="0" autoLine="0" linkedCell="I34" r:id="rId20">
            <anchor moveWithCells="1">
              <from>
                <xdr:col>8</xdr:col>
                <xdr:colOff>247650</xdr:colOff>
                <xdr:row>21</xdr:row>
                <xdr:rowOff>9525</xdr:rowOff>
              </from>
              <to>
                <xdr:col>8</xdr:col>
                <xdr:colOff>371475</xdr:colOff>
                <xdr:row>28</xdr:row>
                <xdr:rowOff>66675</xdr:rowOff>
              </to>
            </anchor>
          </controlPr>
        </control>
      </mc:Choice>
      <mc:Fallback>
        <control shapeId="4138" r:id="rId19" name="ScrollBar9"/>
      </mc:Fallback>
    </mc:AlternateContent>
    <mc:AlternateContent xmlns:mc="http://schemas.openxmlformats.org/markup-compatibility/2006">
      <mc:Choice Requires="x14">
        <control shapeId="4139" r:id="rId21" name="ScrollBar10">
          <controlPr defaultSize="0" autoFill="0" autoLine="0" linkedCell="I33" r:id="rId15">
            <anchor moveWithCells="1">
              <from>
                <xdr:col>8</xdr:col>
                <xdr:colOff>104775</xdr:colOff>
                <xdr:row>21</xdr:row>
                <xdr:rowOff>9525</xdr:rowOff>
              </from>
              <to>
                <xdr:col>8</xdr:col>
                <xdr:colOff>228600</xdr:colOff>
                <xdr:row>28</xdr:row>
                <xdr:rowOff>66675</xdr:rowOff>
              </to>
            </anchor>
          </controlPr>
        </control>
      </mc:Choice>
      <mc:Fallback>
        <control shapeId="4139" r:id="rId21" name="ScrollBar10"/>
      </mc:Fallback>
    </mc:AlternateContent>
    <mc:AlternateContent xmlns:mc="http://schemas.openxmlformats.org/markup-compatibility/2006">
      <mc:Choice Requires="x14">
        <control shapeId="4140" r:id="rId22" name="ScrollBar11">
          <controlPr defaultSize="0" autoFill="0" autoLine="0" linkedCell="J34" r:id="rId23">
            <anchor moveWithCells="1">
              <from>
                <xdr:col>9</xdr:col>
                <xdr:colOff>247650</xdr:colOff>
                <xdr:row>21</xdr:row>
                <xdr:rowOff>9525</xdr:rowOff>
              </from>
              <to>
                <xdr:col>9</xdr:col>
                <xdr:colOff>371475</xdr:colOff>
                <xdr:row>28</xdr:row>
                <xdr:rowOff>66675</xdr:rowOff>
              </to>
            </anchor>
          </controlPr>
        </control>
      </mc:Choice>
      <mc:Fallback>
        <control shapeId="4140" r:id="rId22" name="ScrollBar11"/>
      </mc:Fallback>
    </mc:AlternateContent>
    <mc:AlternateContent xmlns:mc="http://schemas.openxmlformats.org/markup-compatibility/2006">
      <mc:Choice Requires="x14">
        <control shapeId="4141" r:id="rId24" name="ScrollBar12">
          <controlPr defaultSize="0" autoFill="0" autoLine="0" linkedCell="J33" r:id="rId25">
            <anchor moveWithCells="1">
              <from>
                <xdr:col>9</xdr:col>
                <xdr:colOff>104775</xdr:colOff>
                <xdr:row>21</xdr:row>
                <xdr:rowOff>9525</xdr:rowOff>
              </from>
              <to>
                <xdr:col>9</xdr:col>
                <xdr:colOff>228600</xdr:colOff>
                <xdr:row>28</xdr:row>
                <xdr:rowOff>66675</xdr:rowOff>
              </to>
            </anchor>
          </controlPr>
        </control>
      </mc:Choice>
      <mc:Fallback>
        <control shapeId="4141" r:id="rId24" name="ScrollBar12"/>
      </mc:Fallback>
    </mc:AlternateContent>
    <mc:AlternateContent xmlns:mc="http://schemas.openxmlformats.org/markup-compatibility/2006">
      <mc:Choice Requires="x14">
        <control shapeId="4142" r:id="rId26" name="ScrollBar13">
          <controlPr defaultSize="0" autoFill="0" autoLine="0" linkedCell="K34" r:id="rId20">
            <anchor moveWithCells="1">
              <from>
                <xdr:col>10</xdr:col>
                <xdr:colOff>247650</xdr:colOff>
                <xdr:row>21</xdr:row>
                <xdr:rowOff>9525</xdr:rowOff>
              </from>
              <to>
                <xdr:col>10</xdr:col>
                <xdr:colOff>371475</xdr:colOff>
                <xdr:row>28</xdr:row>
                <xdr:rowOff>66675</xdr:rowOff>
              </to>
            </anchor>
          </controlPr>
        </control>
      </mc:Choice>
      <mc:Fallback>
        <control shapeId="4142" r:id="rId26" name="ScrollBar13"/>
      </mc:Fallback>
    </mc:AlternateContent>
    <mc:AlternateContent xmlns:mc="http://schemas.openxmlformats.org/markup-compatibility/2006">
      <mc:Choice Requires="x14">
        <control shapeId="4143" r:id="rId27" name="ScrollBar14">
          <controlPr defaultSize="0" autoFill="0" autoLine="0" linkedCell="K33" r:id="rId28">
            <anchor moveWithCells="1">
              <from>
                <xdr:col>10</xdr:col>
                <xdr:colOff>104775</xdr:colOff>
                <xdr:row>21</xdr:row>
                <xdr:rowOff>9525</xdr:rowOff>
              </from>
              <to>
                <xdr:col>10</xdr:col>
                <xdr:colOff>228600</xdr:colOff>
                <xdr:row>28</xdr:row>
                <xdr:rowOff>66675</xdr:rowOff>
              </to>
            </anchor>
          </controlPr>
        </control>
      </mc:Choice>
      <mc:Fallback>
        <control shapeId="4143" r:id="rId27" name="ScrollBar14"/>
      </mc:Fallback>
    </mc:AlternateContent>
    <mc:AlternateContent xmlns:mc="http://schemas.openxmlformats.org/markup-compatibility/2006">
      <mc:Choice Requires="x14">
        <control shapeId="4144" r:id="rId29" name="ScrollBar15">
          <controlPr defaultSize="0" autoFill="0" autoLine="0" linkedCell="L34" r:id="rId30">
            <anchor moveWithCells="1">
              <from>
                <xdr:col>11</xdr:col>
                <xdr:colOff>247650</xdr:colOff>
                <xdr:row>21</xdr:row>
                <xdr:rowOff>9525</xdr:rowOff>
              </from>
              <to>
                <xdr:col>11</xdr:col>
                <xdr:colOff>371475</xdr:colOff>
                <xdr:row>28</xdr:row>
                <xdr:rowOff>66675</xdr:rowOff>
              </to>
            </anchor>
          </controlPr>
        </control>
      </mc:Choice>
      <mc:Fallback>
        <control shapeId="4144" r:id="rId29" name="ScrollBar15"/>
      </mc:Fallback>
    </mc:AlternateContent>
    <mc:AlternateContent xmlns:mc="http://schemas.openxmlformats.org/markup-compatibility/2006">
      <mc:Choice Requires="x14">
        <control shapeId="4145" r:id="rId31" name="ScrollBar16">
          <controlPr defaultSize="0" autoFill="0" autoLine="0" linkedCell="L33" r:id="rId32">
            <anchor moveWithCells="1">
              <from>
                <xdr:col>11</xdr:col>
                <xdr:colOff>104775</xdr:colOff>
                <xdr:row>21</xdr:row>
                <xdr:rowOff>9525</xdr:rowOff>
              </from>
              <to>
                <xdr:col>11</xdr:col>
                <xdr:colOff>228600</xdr:colOff>
                <xdr:row>28</xdr:row>
                <xdr:rowOff>66675</xdr:rowOff>
              </to>
            </anchor>
          </controlPr>
        </control>
      </mc:Choice>
      <mc:Fallback>
        <control shapeId="4145" r:id="rId31" name="ScrollBar16"/>
      </mc:Fallback>
    </mc:AlternateContent>
    <mc:AlternateContent xmlns:mc="http://schemas.openxmlformats.org/markup-compatibility/2006">
      <mc:Choice Requires="x14">
        <control shapeId="4146" r:id="rId33" name="ScrollBar17">
          <controlPr defaultSize="0" autoFill="0" autoLine="0" linkedCell="M34" r:id="rId34">
            <anchor moveWithCells="1">
              <from>
                <xdr:col>12</xdr:col>
                <xdr:colOff>247650</xdr:colOff>
                <xdr:row>21</xdr:row>
                <xdr:rowOff>9525</xdr:rowOff>
              </from>
              <to>
                <xdr:col>12</xdr:col>
                <xdr:colOff>371475</xdr:colOff>
                <xdr:row>28</xdr:row>
                <xdr:rowOff>66675</xdr:rowOff>
              </to>
            </anchor>
          </controlPr>
        </control>
      </mc:Choice>
      <mc:Fallback>
        <control shapeId="4146" r:id="rId33" name="ScrollBar17"/>
      </mc:Fallback>
    </mc:AlternateContent>
    <mc:AlternateContent xmlns:mc="http://schemas.openxmlformats.org/markup-compatibility/2006">
      <mc:Choice Requires="x14">
        <control shapeId="4147" r:id="rId35" name="ScrollBar18">
          <controlPr defaultSize="0" autoFill="0" autoLine="0" linkedCell="M33" r:id="rId36">
            <anchor moveWithCells="1">
              <from>
                <xdr:col>12</xdr:col>
                <xdr:colOff>104775</xdr:colOff>
                <xdr:row>21</xdr:row>
                <xdr:rowOff>9525</xdr:rowOff>
              </from>
              <to>
                <xdr:col>12</xdr:col>
                <xdr:colOff>228600</xdr:colOff>
                <xdr:row>28</xdr:row>
                <xdr:rowOff>66675</xdr:rowOff>
              </to>
            </anchor>
          </controlPr>
        </control>
      </mc:Choice>
      <mc:Fallback>
        <control shapeId="4147" r:id="rId35" name="ScrollBar18"/>
      </mc:Fallback>
    </mc:AlternateContent>
    <mc:AlternateContent xmlns:mc="http://schemas.openxmlformats.org/markup-compatibility/2006">
      <mc:Choice Requires="x14">
        <control shapeId="4148" r:id="rId37" name="ScrollBar19">
          <controlPr defaultSize="0" autoFill="0" autoLine="0" linkedCell="N34" r:id="rId38">
            <anchor moveWithCells="1">
              <from>
                <xdr:col>13</xdr:col>
                <xdr:colOff>228600</xdr:colOff>
                <xdr:row>21</xdr:row>
                <xdr:rowOff>9525</xdr:rowOff>
              </from>
              <to>
                <xdr:col>13</xdr:col>
                <xdr:colOff>352425</xdr:colOff>
                <xdr:row>28</xdr:row>
                <xdr:rowOff>66675</xdr:rowOff>
              </to>
            </anchor>
          </controlPr>
        </control>
      </mc:Choice>
      <mc:Fallback>
        <control shapeId="4148" r:id="rId37" name="ScrollBar19"/>
      </mc:Fallback>
    </mc:AlternateContent>
    <mc:AlternateContent xmlns:mc="http://schemas.openxmlformats.org/markup-compatibility/2006">
      <mc:Choice Requires="x14">
        <control shapeId="4149" r:id="rId39" name="ScrollBar20">
          <controlPr defaultSize="0" autoFill="0" autoLine="0" linkedCell="N33" r:id="rId40">
            <anchor moveWithCells="1">
              <from>
                <xdr:col>13</xdr:col>
                <xdr:colOff>104775</xdr:colOff>
                <xdr:row>21</xdr:row>
                <xdr:rowOff>9525</xdr:rowOff>
              </from>
              <to>
                <xdr:col>13</xdr:col>
                <xdr:colOff>228600</xdr:colOff>
                <xdr:row>28</xdr:row>
                <xdr:rowOff>66675</xdr:rowOff>
              </to>
            </anchor>
          </controlPr>
        </control>
      </mc:Choice>
      <mc:Fallback>
        <control shapeId="4149" r:id="rId39" name="ScrollBar20"/>
      </mc:Fallback>
    </mc:AlternateContent>
    <mc:AlternateContent xmlns:mc="http://schemas.openxmlformats.org/markup-compatibility/2006">
      <mc:Choice Requires="x14">
        <control shapeId="4150" r:id="rId41" name="ScrollBar21">
          <controlPr defaultSize="0" autoFill="0" autoLine="0" linkedCell="O34" r:id="rId42">
            <anchor moveWithCells="1">
              <from>
                <xdr:col>14</xdr:col>
                <xdr:colOff>228600</xdr:colOff>
                <xdr:row>21</xdr:row>
                <xdr:rowOff>9525</xdr:rowOff>
              </from>
              <to>
                <xdr:col>14</xdr:col>
                <xdr:colOff>352425</xdr:colOff>
                <xdr:row>28</xdr:row>
                <xdr:rowOff>66675</xdr:rowOff>
              </to>
            </anchor>
          </controlPr>
        </control>
      </mc:Choice>
      <mc:Fallback>
        <control shapeId="4150" r:id="rId41" name="ScrollBar21"/>
      </mc:Fallback>
    </mc:AlternateContent>
    <mc:AlternateContent xmlns:mc="http://schemas.openxmlformats.org/markup-compatibility/2006">
      <mc:Choice Requires="x14">
        <control shapeId="4151" r:id="rId43" name="ScrollBar22">
          <controlPr defaultSize="0" autoFill="0" autoLine="0" linkedCell="O33" r:id="rId44">
            <anchor moveWithCells="1">
              <from>
                <xdr:col>14</xdr:col>
                <xdr:colOff>95250</xdr:colOff>
                <xdr:row>21</xdr:row>
                <xdr:rowOff>9525</xdr:rowOff>
              </from>
              <to>
                <xdr:col>14</xdr:col>
                <xdr:colOff>219075</xdr:colOff>
                <xdr:row>28</xdr:row>
                <xdr:rowOff>66675</xdr:rowOff>
              </to>
            </anchor>
          </controlPr>
        </control>
      </mc:Choice>
      <mc:Fallback>
        <control shapeId="4151" r:id="rId43" name="ScrollBar22"/>
      </mc:Fallback>
    </mc:AlternateContent>
    <mc:AlternateContent xmlns:mc="http://schemas.openxmlformats.org/markup-compatibility/2006">
      <mc:Choice Requires="x14">
        <control shapeId="4152" r:id="rId45" name="ScrollBar23">
          <controlPr defaultSize="0" autoFill="0" autoLine="0" linkedCell="P34" r:id="rId46">
            <anchor moveWithCells="1">
              <from>
                <xdr:col>15</xdr:col>
                <xdr:colOff>219075</xdr:colOff>
                <xdr:row>21</xdr:row>
                <xdr:rowOff>9525</xdr:rowOff>
              </from>
              <to>
                <xdr:col>15</xdr:col>
                <xdr:colOff>342900</xdr:colOff>
                <xdr:row>28</xdr:row>
                <xdr:rowOff>66675</xdr:rowOff>
              </to>
            </anchor>
          </controlPr>
        </control>
      </mc:Choice>
      <mc:Fallback>
        <control shapeId="4152" r:id="rId45" name="ScrollBar23"/>
      </mc:Fallback>
    </mc:AlternateContent>
    <mc:AlternateContent xmlns:mc="http://schemas.openxmlformats.org/markup-compatibility/2006">
      <mc:Choice Requires="x14">
        <control shapeId="4153" r:id="rId47" name="ScrollBar24">
          <controlPr defaultSize="0" autoFill="0" autoLine="0" linkedCell="P33" r:id="rId48">
            <anchor moveWithCells="1">
              <from>
                <xdr:col>15</xdr:col>
                <xdr:colOff>85725</xdr:colOff>
                <xdr:row>21</xdr:row>
                <xdr:rowOff>9525</xdr:rowOff>
              </from>
              <to>
                <xdr:col>15</xdr:col>
                <xdr:colOff>209550</xdr:colOff>
                <xdr:row>28</xdr:row>
                <xdr:rowOff>66675</xdr:rowOff>
              </to>
            </anchor>
          </controlPr>
        </control>
      </mc:Choice>
      <mc:Fallback>
        <control shapeId="4153" r:id="rId47" name="ScrollBar24"/>
      </mc:Fallback>
    </mc:AlternateContent>
    <mc:AlternateContent xmlns:mc="http://schemas.openxmlformats.org/markup-compatibility/2006">
      <mc:Choice Requires="x14">
        <control shapeId="4154" r:id="rId49" name="ScrollBar25">
          <controlPr defaultSize="0" autoFill="0" autoLine="0" linkedCell="Q34" r:id="rId38">
            <anchor moveWithCells="1">
              <from>
                <xdr:col>16</xdr:col>
                <xdr:colOff>228600</xdr:colOff>
                <xdr:row>21</xdr:row>
                <xdr:rowOff>9525</xdr:rowOff>
              </from>
              <to>
                <xdr:col>16</xdr:col>
                <xdr:colOff>352425</xdr:colOff>
                <xdr:row>28</xdr:row>
                <xdr:rowOff>66675</xdr:rowOff>
              </to>
            </anchor>
          </controlPr>
        </control>
      </mc:Choice>
      <mc:Fallback>
        <control shapeId="4154" r:id="rId49" name="ScrollBar25"/>
      </mc:Fallback>
    </mc:AlternateContent>
    <mc:AlternateContent xmlns:mc="http://schemas.openxmlformats.org/markup-compatibility/2006">
      <mc:Choice Requires="x14">
        <control shapeId="4155" r:id="rId50" name="ScrollBar26">
          <controlPr defaultSize="0" autoFill="0" autoLine="0" linkedCell="Q33" r:id="rId51">
            <anchor moveWithCells="1">
              <from>
                <xdr:col>16</xdr:col>
                <xdr:colOff>95250</xdr:colOff>
                <xdr:row>21</xdr:row>
                <xdr:rowOff>9525</xdr:rowOff>
              </from>
              <to>
                <xdr:col>16</xdr:col>
                <xdr:colOff>219075</xdr:colOff>
                <xdr:row>28</xdr:row>
                <xdr:rowOff>66675</xdr:rowOff>
              </to>
            </anchor>
          </controlPr>
        </control>
      </mc:Choice>
      <mc:Fallback>
        <control shapeId="4155" r:id="rId50" name="ScrollBar26"/>
      </mc:Fallback>
    </mc:AlternateContent>
    <mc:AlternateContent xmlns:mc="http://schemas.openxmlformats.org/markup-compatibility/2006">
      <mc:Choice Requires="x14">
        <control shapeId="4156" r:id="rId52" name="ScrollBar27">
          <controlPr defaultSize="0" autoFill="0" autoLine="0" linkedCell="R34" r:id="rId53">
            <anchor moveWithCells="1">
              <from>
                <xdr:col>17</xdr:col>
                <xdr:colOff>228600</xdr:colOff>
                <xdr:row>21</xdr:row>
                <xdr:rowOff>9525</xdr:rowOff>
              </from>
              <to>
                <xdr:col>17</xdr:col>
                <xdr:colOff>352425</xdr:colOff>
                <xdr:row>28</xdr:row>
                <xdr:rowOff>66675</xdr:rowOff>
              </to>
            </anchor>
          </controlPr>
        </control>
      </mc:Choice>
      <mc:Fallback>
        <control shapeId="4156" r:id="rId52" name="ScrollBar27"/>
      </mc:Fallback>
    </mc:AlternateContent>
    <mc:AlternateContent xmlns:mc="http://schemas.openxmlformats.org/markup-compatibility/2006">
      <mc:Choice Requires="x14">
        <control shapeId="4157" r:id="rId54" name="ScrollBar28">
          <controlPr defaultSize="0" autoFill="0" autoLine="0" linkedCell="R33" r:id="rId55">
            <anchor moveWithCells="1">
              <from>
                <xdr:col>17</xdr:col>
                <xdr:colOff>104775</xdr:colOff>
                <xdr:row>21</xdr:row>
                <xdr:rowOff>9525</xdr:rowOff>
              </from>
              <to>
                <xdr:col>17</xdr:col>
                <xdr:colOff>228600</xdr:colOff>
                <xdr:row>28</xdr:row>
                <xdr:rowOff>66675</xdr:rowOff>
              </to>
            </anchor>
          </controlPr>
        </control>
      </mc:Choice>
      <mc:Fallback>
        <control shapeId="4157" r:id="rId54" name="ScrollBar28"/>
      </mc:Fallback>
    </mc:AlternateContent>
    <mc:AlternateContent xmlns:mc="http://schemas.openxmlformats.org/markup-compatibility/2006">
      <mc:Choice Requires="x14">
        <control shapeId="4158" r:id="rId56" name="SpinButton1">
          <controlPr defaultSize="0" autoLine="0" linkedCell="E35" r:id="rId57">
            <anchor moveWithCells="1">
              <from>
                <xdr:col>4</xdr:col>
                <xdr:colOff>95250</xdr:colOff>
                <xdr:row>29</xdr:row>
                <xdr:rowOff>19050</xdr:rowOff>
              </from>
              <to>
                <xdr:col>4</xdr:col>
                <xdr:colOff>466725</xdr:colOff>
                <xdr:row>30</xdr:row>
                <xdr:rowOff>66675</xdr:rowOff>
              </to>
            </anchor>
          </controlPr>
        </control>
      </mc:Choice>
      <mc:Fallback>
        <control shapeId="4158" r:id="rId56" name="SpinButton1"/>
      </mc:Fallback>
    </mc:AlternateContent>
    <mc:AlternateContent xmlns:mc="http://schemas.openxmlformats.org/markup-compatibility/2006">
      <mc:Choice Requires="x14">
        <control shapeId="4160" r:id="rId58" name="SpinButton2">
          <controlPr defaultSize="0" autoLine="0" linkedCell="F35" r:id="rId57">
            <anchor moveWithCells="1">
              <from>
                <xdr:col>5</xdr:col>
                <xdr:colOff>85725</xdr:colOff>
                <xdr:row>29</xdr:row>
                <xdr:rowOff>19050</xdr:rowOff>
              </from>
              <to>
                <xdr:col>5</xdr:col>
                <xdr:colOff>457200</xdr:colOff>
                <xdr:row>30</xdr:row>
                <xdr:rowOff>66675</xdr:rowOff>
              </to>
            </anchor>
          </controlPr>
        </control>
      </mc:Choice>
      <mc:Fallback>
        <control shapeId="4160" r:id="rId58" name="SpinButton2"/>
      </mc:Fallback>
    </mc:AlternateContent>
    <mc:AlternateContent xmlns:mc="http://schemas.openxmlformats.org/markup-compatibility/2006">
      <mc:Choice Requires="x14">
        <control shapeId="4162" r:id="rId59" name="SpinButton3">
          <controlPr defaultSize="0" autoLine="0" linkedCell="G35" r:id="rId57">
            <anchor moveWithCells="1">
              <from>
                <xdr:col>6</xdr:col>
                <xdr:colOff>76200</xdr:colOff>
                <xdr:row>29</xdr:row>
                <xdr:rowOff>19050</xdr:rowOff>
              </from>
              <to>
                <xdr:col>6</xdr:col>
                <xdr:colOff>447675</xdr:colOff>
                <xdr:row>30</xdr:row>
                <xdr:rowOff>66675</xdr:rowOff>
              </to>
            </anchor>
          </controlPr>
        </control>
      </mc:Choice>
      <mc:Fallback>
        <control shapeId="4162" r:id="rId59" name="SpinButton3"/>
      </mc:Fallback>
    </mc:AlternateContent>
    <mc:AlternateContent xmlns:mc="http://schemas.openxmlformats.org/markup-compatibility/2006">
      <mc:Choice Requires="x14">
        <control shapeId="4163" r:id="rId60" name="SpinButton4">
          <controlPr defaultSize="0" autoLine="0" linkedCell="H35" r:id="rId57">
            <anchor moveWithCells="1">
              <from>
                <xdr:col>7</xdr:col>
                <xdr:colOff>85725</xdr:colOff>
                <xdr:row>29</xdr:row>
                <xdr:rowOff>19050</xdr:rowOff>
              </from>
              <to>
                <xdr:col>7</xdr:col>
                <xdr:colOff>457200</xdr:colOff>
                <xdr:row>30</xdr:row>
                <xdr:rowOff>66675</xdr:rowOff>
              </to>
            </anchor>
          </controlPr>
        </control>
      </mc:Choice>
      <mc:Fallback>
        <control shapeId="4163" r:id="rId60" name="SpinButton4"/>
      </mc:Fallback>
    </mc:AlternateContent>
    <mc:AlternateContent xmlns:mc="http://schemas.openxmlformats.org/markup-compatibility/2006">
      <mc:Choice Requires="x14">
        <control shapeId="4164" r:id="rId61" name="SpinButton5">
          <controlPr defaultSize="0" autoLine="0" linkedCell="I35" r:id="rId57">
            <anchor moveWithCells="1">
              <from>
                <xdr:col>8</xdr:col>
                <xdr:colOff>85725</xdr:colOff>
                <xdr:row>29</xdr:row>
                <xdr:rowOff>19050</xdr:rowOff>
              </from>
              <to>
                <xdr:col>8</xdr:col>
                <xdr:colOff>457200</xdr:colOff>
                <xdr:row>30</xdr:row>
                <xdr:rowOff>66675</xdr:rowOff>
              </to>
            </anchor>
          </controlPr>
        </control>
      </mc:Choice>
      <mc:Fallback>
        <control shapeId="4164" r:id="rId61" name="SpinButton5"/>
      </mc:Fallback>
    </mc:AlternateContent>
    <mc:AlternateContent xmlns:mc="http://schemas.openxmlformats.org/markup-compatibility/2006">
      <mc:Choice Requires="x14">
        <control shapeId="4165" r:id="rId62" name="SpinButton6">
          <controlPr defaultSize="0" autoLine="0" linkedCell="J35" r:id="rId57">
            <anchor moveWithCells="1">
              <from>
                <xdr:col>9</xdr:col>
                <xdr:colOff>85725</xdr:colOff>
                <xdr:row>29</xdr:row>
                <xdr:rowOff>19050</xdr:rowOff>
              </from>
              <to>
                <xdr:col>9</xdr:col>
                <xdr:colOff>457200</xdr:colOff>
                <xdr:row>30</xdr:row>
                <xdr:rowOff>66675</xdr:rowOff>
              </to>
            </anchor>
          </controlPr>
        </control>
      </mc:Choice>
      <mc:Fallback>
        <control shapeId="4165" r:id="rId62" name="SpinButton6"/>
      </mc:Fallback>
    </mc:AlternateContent>
    <mc:AlternateContent xmlns:mc="http://schemas.openxmlformats.org/markup-compatibility/2006">
      <mc:Choice Requires="x14">
        <control shapeId="4166" r:id="rId63" name="SpinButton7">
          <controlPr defaultSize="0" autoLine="0" linkedCell="K35" r:id="rId57">
            <anchor moveWithCells="1">
              <from>
                <xdr:col>10</xdr:col>
                <xdr:colOff>85725</xdr:colOff>
                <xdr:row>29</xdr:row>
                <xdr:rowOff>19050</xdr:rowOff>
              </from>
              <to>
                <xdr:col>10</xdr:col>
                <xdr:colOff>457200</xdr:colOff>
                <xdr:row>30</xdr:row>
                <xdr:rowOff>66675</xdr:rowOff>
              </to>
            </anchor>
          </controlPr>
        </control>
      </mc:Choice>
      <mc:Fallback>
        <control shapeId="4166" r:id="rId63" name="SpinButton7"/>
      </mc:Fallback>
    </mc:AlternateContent>
    <mc:AlternateContent xmlns:mc="http://schemas.openxmlformats.org/markup-compatibility/2006">
      <mc:Choice Requires="x14">
        <control shapeId="4167" r:id="rId64" name="SpinButton8">
          <controlPr defaultSize="0" autoLine="0" linkedCell="L35" r:id="rId57">
            <anchor moveWithCells="1">
              <from>
                <xdr:col>11</xdr:col>
                <xdr:colOff>85725</xdr:colOff>
                <xdr:row>29</xdr:row>
                <xdr:rowOff>19050</xdr:rowOff>
              </from>
              <to>
                <xdr:col>11</xdr:col>
                <xdr:colOff>457200</xdr:colOff>
                <xdr:row>30</xdr:row>
                <xdr:rowOff>66675</xdr:rowOff>
              </to>
            </anchor>
          </controlPr>
        </control>
      </mc:Choice>
      <mc:Fallback>
        <control shapeId="4167" r:id="rId64" name="SpinButton8"/>
      </mc:Fallback>
    </mc:AlternateContent>
    <mc:AlternateContent xmlns:mc="http://schemas.openxmlformats.org/markup-compatibility/2006">
      <mc:Choice Requires="x14">
        <control shapeId="4168" r:id="rId65" name="SpinButton9">
          <controlPr defaultSize="0" autoLine="0" linkedCell="M35" r:id="rId57">
            <anchor moveWithCells="1">
              <from>
                <xdr:col>12</xdr:col>
                <xdr:colOff>85725</xdr:colOff>
                <xdr:row>29</xdr:row>
                <xdr:rowOff>19050</xdr:rowOff>
              </from>
              <to>
                <xdr:col>12</xdr:col>
                <xdr:colOff>457200</xdr:colOff>
                <xdr:row>30</xdr:row>
                <xdr:rowOff>66675</xdr:rowOff>
              </to>
            </anchor>
          </controlPr>
        </control>
      </mc:Choice>
      <mc:Fallback>
        <control shapeId="4168" r:id="rId65" name="SpinButton9"/>
      </mc:Fallback>
    </mc:AlternateContent>
    <mc:AlternateContent xmlns:mc="http://schemas.openxmlformats.org/markup-compatibility/2006">
      <mc:Choice Requires="x14">
        <control shapeId="4169" r:id="rId66" name="SpinButton10">
          <controlPr defaultSize="0" autoLine="0" linkedCell="N35" r:id="rId57">
            <anchor moveWithCells="1">
              <from>
                <xdr:col>13</xdr:col>
                <xdr:colOff>76200</xdr:colOff>
                <xdr:row>29</xdr:row>
                <xdr:rowOff>19050</xdr:rowOff>
              </from>
              <to>
                <xdr:col>13</xdr:col>
                <xdr:colOff>447675</xdr:colOff>
                <xdr:row>30</xdr:row>
                <xdr:rowOff>66675</xdr:rowOff>
              </to>
            </anchor>
          </controlPr>
        </control>
      </mc:Choice>
      <mc:Fallback>
        <control shapeId="4169" r:id="rId66" name="SpinButton10"/>
      </mc:Fallback>
    </mc:AlternateContent>
    <mc:AlternateContent xmlns:mc="http://schemas.openxmlformats.org/markup-compatibility/2006">
      <mc:Choice Requires="x14">
        <control shapeId="4170" r:id="rId67" name="SpinButton11">
          <controlPr defaultSize="0" autoLine="0" linkedCell="O35" r:id="rId57">
            <anchor moveWithCells="1">
              <from>
                <xdr:col>14</xdr:col>
                <xdr:colOff>76200</xdr:colOff>
                <xdr:row>29</xdr:row>
                <xdr:rowOff>19050</xdr:rowOff>
              </from>
              <to>
                <xdr:col>14</xdr:col>
                <xdr:colOff>447675</xdr:colOff>
                <xdr:row>30</xdr:row>
                <xdr:rowOff>66675</xdr:rowOff>
              </to>
            </anchor>
          </controlPr>
        </control>
      </mc:Choice>
      <mc:Fallback>
        <control shapeId="4170" r:id="rId67" name="SpinButton11"/>
      </mc:Fallback>
    </mc:AlternateContent>
    <mc:AlternateContent xmlns:mc="http://schemas.openxmlformats.org/markup-compatibility/2006">
      <mc:Choice Requires="x14">
        <control shapeId="4171" r:id="rId68" name="SpinButton12">
          <controlPr defaultSize="0" autoLine="0" linkedCell="P35" r:id="rId57">
            <anchor moveWithCells="1">
              <from>
                <xdr:col>15</xdr:col>
                <xdr:colOff>57150</xdr:colOff>
                <xdr:row>29</xdr:row>
                <xdr:rowOff>19050</xdr:rowOff>
              </from>
              <to>
                <xdr:col>15</xdr:col>
                <xdr:colOff>428625</xdr:colOff>
                <xdr:row>30</xdr:row>
                <xdr:rowOff>66675</xdr:rowOff>
              </to>
            </anchor>
          </controlPr>
        </control>
      </mc:Choice>
      <mc:Fallback>
        <control shapeId="4171" r:id="rId68" name="SpinButton12"/>
      </mc:Fallback>
    </mc:AlternateContent>
    <mc:AlternateContent xmlns:mc="http://schemas.openxmlformats.org/markup-compatibility/2006">
      <mc:Choice Requires="x14">
        <control shapeId="4172" r:id="rId69" name="SpinButton13">
          <controlPr defaultSize="0" autoLine="0" linkedCell="Q35" r:id="rId57">
            <anchor moveWithCells="1">
              <from>
                <xdr:col>16</xdr:col>
                <xdr:colOff>76200</xdr:colOff>
                <xdr:row>29</xdr:row>
                <xdr:rowOff>19050</xdr:rowOff>
              </from>
              <to>
                <xdr:col>16</xdr:col>
                <xdr:colOff>447675</xdr:colOff>
                <xdr:row>30</xdr:row>
                <xdr:rowOff>66675</xdr:rowOff>
              </to>
            </anchor>
          </controlPr>
        </control>
      </mc:Choice>
      <mc:Fallback>
        <control shapeId="4172" r:id="rId69" name="SpinButton13"/>
      </mc:Fallback>
    </mc:AlternateContent>
    <mc:AlternateContent xmlns:mc="http://schemas.openxmlformats.org/markup-compatibility/2006">
      <mc:Choice Requires="x14">
        <control shapeId="4173" r:id="rId70" name="SpinButton14">
          <controlPr defaultSize="0" autoLine="0" linkedCell="R35" r:id="rId57">
            <anchor moveWithCells="1">
              <from>
                <xdr:col>17</xdr:col>
                <xdr:colOff>76200</xdr:colOff>
                <xdr:row>29</xdr:row>
                <xdr:rowOff>19050</xdr:rowOff>
              </from>
              <to>
                <xdr:col>17</xdr:col>
                <xdr:colOff>447675</xdr:colOff>
                <xdr:row>30</xdr:row>
                <xdr:rowOff>66675</xdr:rowOff>
              </to>
            </anchor>
          </controlPr>
        </control>
      </mc:Choice>
      <mc:Fallback>
        <control shapeId="4173" r:id="rId70" name="SpinButton14"/>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35"/>
  <sheetViews>
    <sheetView showRowColHeaders="0" zoomScaleNormal="100" workbookViewId="0"/>
  </sheetViews>
  <sheetFormatPr defaultColWidth="9.140625" defaultRowHeight="12.75" x14ac:dyDescent="0.2"/>
  <cols>
    <col min="1" max="16384" width="9.140625" style="1"/>
  </cols>
  <sheetData>
    <row r="1" spans="1:17" x14ac:dyDescent="0.2">
      <c r="A1" s="1" t="s">
        <v>3</v>
      </c>
    </row>
    <row r="2" spans="1:17" ht="13.5" thickBot="1" x14ac:dyDescent="0.25">
      <c r="B2" s="1" t="s">
        <v>3</v>
      </c>
    </row>
    <row r="3" spans="1:17" x14ac:dyDescent="0.2">
      <c r="B3" s="15"/>
      <c r="C3" s="16"/>
      <c r="D3" s="16"/>
      <c r="E3" s="16"/>
      <c r="F3" s="16"/>
      <c r="G3" s="16"/>
      <c r="H3" s="16"/>
      <c r="I3" s="16"/>
      <c r="J3" s="16"/>
      <c r="K3" s="16"/>
      <c r="L3" s="16"/>
      <c r="M3" s="16"/>
      <c r="N3" s="16"/>
      <c r="O3" s="16"/>
      <c r="P3" s="16"/>
      <c r="Q3" s="17"/>
    </row>
    <row r="4" spans="1:17" x14ac:dyDescent="0.2">
      <c r="B4" s="18"/>
      <c r="C4" s="14"/>
      <c r="D4" s="14"/>
      <c r="E4" s="14"/>
      <c r="F4" s="14"/>
      <c r="G4" s="14"/>
      <c r="H4" s="14"/>
      <c r="I4" s="14"/>
      <c r="J4" s="14"/>
      <c r="K4" s="14"/>
      <c r="L4" s="14"/>
      <c r="M4" s="14"/>
      <c r="N4" s="14"/>
      <c r="O4" s="14"/>
      <c r="P4" s="14"/>
      <c r="Q4" s="19"/>
    </row>
    <row r="5" spans="1:17" x14ac:dyDescent="0.2">
      <c r="B5" s="18"/>
      <c r="C5" s="14"/>
      <c r="D5" s="14"/>
      <c r="E5" s="14"/>
      <c r="F5" s="14"/>
      <c r="G5" s="14"/>
      <c r="H5" s="14"/>
      <c r="I5" s="14"/>
      <c r="J5" s="14"/>
      <c r="K5" s="14"/>
      <c r="L5" s="14"/>
      <c r="M5" s="14"/>
      <c r="N5" s="14"/>
      <c r="O5" s="14"/>
      <c r="P5" s="14"/>
      <c r="Q5" s="19"/>
    </row>
    <row r="6" spans="1:17" x14ac:dyDescent="0.2">
      <c r="B6" s="18"/>
      <c r="C6" s="14"/>
      <c r="D6" s="14"/>
      <c r="E6" s="14"/>
      <c r="F6" s="14"/>
      <c r="G6" s="14"/>
      <c r="H6" s="14"/>
      <c r="I6" s="14"/>
      <c r="J6" s="14"/>
      <c r="K6" s="14"/>
      <c r="L6" s="14"/>
      <c r="M6" s="14"/>
      <c r="N6" s="14"/>
      <c r="O6" s="14"/>
      <c r="P6" s="14"/>
      <c r="Q6" s="19"/>
    </row>
    <row r="7" spans="1:17" x14ac:dyDescent="0.2">
      <c r="B7" s="18"/>
      <c r="C7" s="14"/>
      <c r="D7" s="14"/>
      <c r="E7" s="14"/>
      <c r="F7" s="14"/>
      <c r="G7" s="14"/>
      <c r="H7" s="14"/>
      <c r="I7" s="14"/>
      <c r="J7" s="14"/>
      <c r="K7" s="14"/>
      <c r="L7" s="14"/>
      <c r="M7" s="14"/>
      <c r="N7" s="14"/>
      <c r="O7" s="14"/>
      <c r="P7" s="14"/>
      <c r="Q7" s="19"/>
    </row>
    <row r="8" spans="1:17" x14ac:dyDescent="0.2">
      <c r="B8" s="18"/>
      <c r="C8" s="14"/>
      <c r="D8" s="14"/>
      <c r="E8" s="14"/>
      <c r="F8" s="14"/>
      <c r="G8" s="14"/>
      <c r="H8" s="14"/>
      <c r="I8" s="14"/>
      <c r="J8" s="14"/>
      <c r="K8" s="14"/>
      <c r="L8" s="14"/>
      <c r="M8" s="14"/>
      <c r="N8" s="14"/>
      <c r="O8" s="14"/>
      <c r="P8" s="14"/>
      <c r="Q8" s="19"/>
    </row>
    <row r="9" spans="1:17" x14ac:dyDescent="0.2">
      <c r="B9" s="18"/>
      <c r="C9" s="14"/>
      <c r="D9" s="14"/>
      <c r="E9" s="14"/>
      <c r="F9" s="14"/>
      <c r="G9" s="14"/>
      <c r="H9" s="14"/>
      <c r="I9" s="14"/>
      <c r="J9" s="14"/>
      <c r="K9" s="14"/>
      <c r="L9" s="14"/>
      <c r="M9" s="14"/>
      <c r="N9" s="14"/>
      <c r="O9" s="14"/>
      <c r="P9" s="14"/>
      <c r="Q9" s="19"/>
    </row>
    <row r="10" spans="1:17" x14ac:dyDescent="0.2">
      <c r="B10" s="18"/>
      <c r="C10" s="14"/>
      <c r="D10" s="14"/>
      <c r="E10" s="14"/>
      <c r="F10" s="14"/>
      <c r="G10" s="14"/>
      <c r="H10" s="14"/>
      <c r="I10" s="14"/>
      <c r="J10" s="14"/>
      <c r="K10" s="14"/>
      <c r="L10" s="14"/>
      <c r="M10" s="14"/>
      <c r="N10" s="14"/>
      <c r="O10" s="14"/>
      <c r="P10" s="14"/>
      <c r="Q10" s="19"/>
    </row>
    <row r="11" spans="1:17" x14ac:dyDescent="0.2">
      <c r="B11" s="18"/>
      <c r="C11" s="14"/>
      <c r="D11" s="14"/>
      <c r="E11" s="14"/>
      <c r="F11" s="14"/>
      <c r="G11" s="14"/>
      <c r="H11" s="14"/>
      <c r="I11" s="14"/>
      <c r="J11" s="14"/>
      <c r="K11" s="14"/>
      <c r="L11" s="14"/>
      <c r="M11" s="14"/>
      <c r="N11" s="14"/>
      <c r="O11" s="14"/>
      <c r="P11" s="14"/>
      <c r="Q11" s="19"/>
    </row>
    <row r="12" spans="1:17" x14ac:dyDescent="0.2">
      <c r="B12" s="18"/>
      <c r="C12" s="14"/>
      <c r="D12" s="14"/>
      <c r="E12" s="14"/>
      <c r="F12" s="14"/>
      <c r="G12" s="14"/>
      <c r="H12" s="14"/>
      <c r="I12" s="14"/>
      <c r="J12" s="14"/>
      <c r="K12" s="14"/>
      <c r="L12" s="14"/>
      <c r="M12" s="14"/>
      <c r="N12" s="14"/>
      <c r="O12" s="14"/>
      <c r="P12" s="14"/>
      <c r="Q12" s="19"/>
    </row>
    <row r="13" spans="1:17" x14ac:dyDescent="0.2">
      <c r="B13" s="18"/>
      <c r="C13" s="14"/>
      <c r="D13" s="14"/>
      <c r="E13" s="14"/>
      <c r="F13" s="14"/>
      <c r="G13" s="14"/>
      <c r="H13" s="14"/>
      <c r="I13" s="14"/>
      <c r="J13" s="14"/>
      <c r="K13" s="14"/>
      <c r="L13" s="14"/>
      <c r="M13" s="14"/>
      <c r="N13" s="14"/>
      <c r="O13" s="14"/>
      <c r="P13" s="14"/>
      <c r="Q13" s="19"/>
    </row>
    <row r="14" spans="1:17" x14ac:dyDescent="0.2">
      <c r="B14" s="18"/>
      <c r="C14" s="14"/>
      <c r="D14" s="14"/>
      <c r="E14" s="14"/>
      <c r="F14" s="14"/>
      <c r="G14" s="14"/>
      <c r="H14" s="14"/>
      <c r="I14" s="14"/>
      <c r="J14" s="14"/>
      <c r="K14" s="14"/>
      <c r="L14" s="14"/>
      <c r="M14" s="14"/>
      <c r="N14" s="14"/>
      <c r="O14" s="14"/>
      <c r="P14" s="14"/>
      <c r="Q14" s="19"/>
    </row>
    <row r="15" spans="1:17" x14ac:dyDescent="0.2">
      <c r="B15" s="18"/>
      <c r="C15" s="14"/>
      <c r="D15" s="14"/>
      <c r="E15" s="14"/>
      <c r="F15" s="14"/>
      <c r="G15" s="14"/>
      <c r="H15" s="14"/>
      <c r="I15" s="14"/>
      <c r="J15" s="14"/>
      <c r="K15" s="14"/>
      <c r="L15" s="14"/>
      <c r="M15" s="14"/>
      <c r="N15" s="14"/>
      <c r="O15" s="14"/>
      <c r="P15" s="14"/>
      <c r="Q15" s="19"/>
    </row>
    <row r="16" spans="1:17" x14ac:dyDescent="0.2">
      <c r="B16" s="18"/>
      <c r="C16" s="14"/>
      <c r="D16" s="14"/>
      <c r="E16" s="14"/>
      <c r="F16" s="14"/>
      <c r="G16" s="14"/>
      <c r="H16" s="14"/>
      <c r="I16" s="14"/>
      <c r="J16" s="14"/>
      <c r="K16" s="14"/>
      <c r="L16" s="14"/>
      <c r="M16" s="14"/>
      <c r="N16" s="14"/>
      <c r="O16" s="14"/>
      <c r="P16" s="14"/>
      <c r="Q16" s="19"/>
    </row>
    <row r="17" spans="2:17" x14ac:dyDescent="0.2">
      <c r="B17" s="18"/>
      <c r="C17" s="14"/>
      <c r="D17" s="14"/>
      <c r="E17" s="14"/>
      <c r="F17" s="14"/>
      <c r="G17" s="14"/>
      <c r="H17" s="14"/>
      <c r="I17" s="14"/>
      <c r="J17" s="14"/>
      <c r="K17" s="14"/>
      <c r="L17" s="14"/>
      <c r="M17" s="14"/>
      <c r="N17" s="14"/>
      <c r="O17" s="14"/>
      <c r="P17" s="14"/>
      <c r="Q17" s="19"/>
    </row>
    <row r="18" spans="2:17" x14ac:dyDescent="0.2">
      <c r="B18" s="18"/>
      <c r="C18" s="14"/>
      <c r="D18" s="14"/>
      <c r="E18" s="14"/>
      <c r="F18" s="14"/>
      <c r="G18" s="14"/>
      <c r="H18" s="14"/>
      <c r="I18" s="14"/>
      <c r="J18" s="14"/>
      <c r="K18" s="14"/>
      <c r="L18" s="14"/>
      <c r="M18" s="14"/>
      <c r="N18" s="14"/>
      <c r="O18" s="14"/>
      <c r="P18" s="14"/>
      <c r="Q18" s="19"/>
    </row>
    <row r="19" spans="2:17" x14ac:dyDescent="0.2">
      <c r="B19" s="18"/>
      <c r="C19" s="14"/>
      <c r="D19" s="14"/>
      <c r="E19" s="14"/>
      <c r="F19" s="14"/>
      <c r="G19" s="14"/>
      <c r="H19" s="14"/>
      <c r="I19" s="14"/>
      <c r="J19" s="14"/>
      <c r="K19" s="14"/>
      <c r="L19" s="14"/>
      <c r="M19" s="14"/>
      <c r="N19" s="14"/>
      <c r="O19" s="14"/>
      <c r="P19" s="14"/>
      <c r="Q19" s="19"/>
    </row>
    <row r="20" spans="2:17" x14ac:dyDescent="0.2">
      <c r="B20" s="18"/>
      <c r="C20" s="14"/>
      <c r="D20" s="14"/>
      <c r="E20" s="14"/>
      <c r="F20" s="14"/>
      <c r="G20" s="14"/>
      <c r="H20" s="14"/>
      <c r="I20" s="14"/>
      <c r="J20" s="14"/>
      <c r="K20" s="14"/>
      <c r="L20" s="14"/>
      <c r="M20" s="14"/>
      <c r="N20" s="14"/>
      <c r="O20" s="14"/>
      <c r="P20" s="14"/>
      <c r="Q20" s="19"/>
    </row>
    <row r="21" spans="2:17" x14ac:dyDescent="0.2">
      <c r="B21" s="18"/>
      <c r="C21" s="14"/>
      <c r="D21" s="14"/>
      <c r="E21" s="14"/>
      <c r="F21" s="14"/>
      <c r="G21" s="14"/>
      <c r="H21" s="14"/>
      <c r="I21" s="14"/>
      <c r="J21" s="14"/>
      <c r="K21" s="14"/>
      <c r="L21" s="14"/>
      <c r="M21" s="14"/>
      <c r="N21" s="14"/>
      <c r="O21" s="14"/>
      <c r="P21" s="14"/>
      <c r="Q21" s="19"/>
    </row>
    <row r="22" spans="2:17" x14ac:dyDescent="0.2">
      <c r="B22" s="18"/>
      <c r="C22" s="14"/>
      <c r="D22" s="14"/>
      <c r="E22" s="14"/>
      <c r="F22" s="14"/>
      <c r="G22" s="14"/>
      <c r="H22" s="14"/>
      <c r="I22" s="14"/>
      <c r="J22" s="14"/>
      <c r="K22" s="14"/>
      <c r="L22" s="14"/>
      <c r="M22" s="14"/>
      <c r="N22" s="14"/>
      <c r="O22" s="14"/>
      <c r="P22" s="14"/>
      <c r="Q22" s="19"/>
    </row>
    <row r="23" spans="2:17" x14ac:dyDescent="0.2">
      <c r="B23" s="18"/>
      <c r="C23" s="14"/>
      <c r="D23" s="14"/>
      <c r="E23" s="14"/>
      <c r="F23" s="14"/>
      <c r="G23" s="14"/>
      <c r="H23" s="14"/>
      <c r="I23" s="14"/>
      <c r="J23" s="14"/>
      <c r="K23" s="14"/>
      <c r="L23" s="14"/>
      <c r="M23" s="14"/>
      <c r="N23" s="14"/>
      <c r="O23" s="14"/>
      <c r="P23" s="14"/>
      <c r="Q23" s="19"/>
    </row>
    <row r="24" spans="2:17" x14ac:dyDescent="0.2">
      <c r="B24" s="18"/>
      <c r="C24" s="14"/>
      <c r="D24" s="14"/>
      <c r="E24" s="14"/>
      <c r="F24" s="14"/>
      <c r="G24" s="14"/>
      <c r="H24" s="14"/>
      <c r="I24" s="14"/>
      <c r="J24" s="14"/>
      <c r="K24" s="14"/>
      <c r="L24" s="14"/>
      <c r="M24" s="14"/>
      <c r="N24" s="14"/>
      <c r="O24" s="14"/>
      <c r="P24" s="14"/>
      <c r="Q24" s="19"/>
    </row>
    <row r="25" spans="2:17" x14ac:dyDescent="0.2">
      <c r="B25" s="18"/>
      <c r="C25" s="14"/>
      <c r="D25" s="14"/>
      <c r="E25" s="14"/>
      <c r="F25" s="14"/>
      <c r="G25" s="14"/>
      <c r="H25" s="14"/>
      <c r="I25" s="14"/>
      <c r="J25" s="14"/>
      <c r="K25" s="14"/>
      <c r="L25" s="14"/>
      <c r="M25" s="14"/>
      <c r="N25" s="14"/>
      <c r="O25" s="14"/>
      <c r="P25" s="14"/>
      <c r="Q25" s="19"/>
    </row>
    <row r="26" spans="2:17" x14ac:dyDescent="0.2">
      <c r="B26" s="18"/>
      <c r="C26" s="14"/>
      <c r="D26" s="14"/>
      <c r="E26" s="14"/>
      <c r="F26" s="14"/>
      <c r="G26" s="14"/>
      <c r="H26" s="14"/>
      <c r="I26" s="14"/>
      <c r="J26" s="14"/>
      <c r="K26" s="14"/>
      <c r="L26" s="14"/>
      <c r="M26" s="14"/>
      <c r="N26" s="14"/>
      <c r="O26" s="14"/>
      <c r="P26" s="14"/>
      <c r="Q26" s="19"/>
    </row>
    <row r="27" spans="2:17" x14ac:dyDescent="0.2">
      <c r="B27" s="18"/>
      <c r="C27" s="14"/>
      <c r="D27" s="14"/>
      <c r="E27" s="14"/>
      <c r="F27" s="14"/>
      <c r="G27" s="14"/>
      <c r="H27" s="14"/>
      <c r="I27" s="14"/>
      <c r="J27" s="14"/>
      <c r="K27" s="14"/>
      <c r="L27" s="14"/>
      <c r="M27" s="14"/>
      <c r="N27" s="14"/>
      <c r="O27" s="14"/>
      <c r="P27" s="14"/>
      <c r="Q27" s="19"/>
    </row>
    <row r="28" spans="2:17" x14ac:dyDescent="0.2">
      <c r="B28" s="18"/>
      <c r="C28" s="14"/>
      <c r="D28" s="14"/>
      <c r="E28" s="14"/>
      <c r="F28" s="14"/>
      <c r="G28" s="14"/>
      <c r="H28" s="14"/>
      <c r="I28" s="14"/>
      <c r="J28" s="14"/>
      <c r="K28" s="14"/>
      <c r="L28" s="14"/>
      <c r="M28" s="14"/>
      <c r="N28" s="14"/>
      <c r="O28" s="14"/>
      <c r="P28" s="14"/>
      <c r="Q28" s="19"/>
    </row>
    <row r="29" spans="2:17" x14ac:dyDescent="0.2">
      <c r="B29" s="18"/>
      <c r="C29" s="14"/>
      <c r="D29" s="14"/>
      <c r="E29" s="14"/>
      <c r="F29" s="14"/>
      <c r="G29" s="14"/>
      <c r="H29" s="14"/>
      <c r="I29" s="14"/>
      <c r="J29" s="14"/>
      <c r="K29" s="14"/>
      <c r="L29" s="14"/>
      <c r="M29" s="14"/>
      <c r="N29" s="14"/>
      <c r="O29" s="14"/>
      <c r="P29" s="14"/>
      <c r="Q29" s="19"/>
    </row>
    <row r="30" spans="2:17" x14ac:dyDescent="0.2">
      <c r="B30" s="18"/>
      <c r="C30" s="14"/>
      <c r="D30" s="14"/>
      <c r="E30" s="14"/>
      <c r="F30" s="14"/>
      <c r="G30" s="14"/>
      <c r="H30" s="14"/>
      <c r="I30" s="14"/>
      <c r="J30" s="14"/>
      <c r="K30" s="14"/>
      <c r="L30" s="14"/>
      <c r="M30" s="14"/>
      <c r="N30" s="14"/>
      <c r="O30" s="14"/>
      <c r="P30" s="14"/>
      <c r="Q30" s="19"/>
    </row>
    <row r="31" spans="2:17" x14ac:dyDescent="0.2">
      <c r="B31" s="18"/>
      <c r="C31" s="14"/>
      <c r="D31" s="14"/>
      <c r="E31" s="14"/>
      <c r="F31" s="14"/>
      <c r="G31" s="14"/>
      <c r="H31" s="14"/>
      <c r="I31" s="14"/>
      <c r="J31" s="14"/>
      <c r="K31" s="14"/>
      <c r="L31" s="14"/>
      <c r="M31" s="14"/>
      <c r="N31" s="14"/>
      <c r="O31" s="14"/>
      <c r="P31" s="14"/>
      <c r="Q31" s="19"/>
    </row>
    <row r="32" spans="2:17" x14ac:dyDescent="0.2">
      <c r="B32" s="18"/>
      <c r="C32" s="14"/>
      <c r="D32" s="14"/>
      <c r="E32" s="14"/>
      <c r="F32" s="14"/>
      <c r="G32" s="14"/>
      <c r="H32" s="14"/>
      <c r="I32" s="14"/>
      <c r="J32" s="14"/>
      <c r="K32" s="14"/>
      <c r="L32" s="14"/>
      <c r="M32" s="14"/>
      <c r="N32" s="14"/>
      <c r="O32" s="14"/>
      <c r="P32" s="14"/>
      <c r="Q32" s="19"/>
    </row>
    <row r="33" spans="2:17" x14ac:dyDescent="0.2">
      <c r="B33" s="18"/>
      <c r="C33" s="14"/>
      <c r="D33" s="14"/>
      <c r="E33" s="14"/>
      <c r="F33" s="14"/>
      <c r="G33" s="14"/>
      <c r="H33" s="14"/>
      <c r="I33" s="14"/>
      <c r="J33" s="14"/>
      <c r="K33" s="14"/>
      <c r="L33" s="14"/>
      <c r="M33" s="14"/>
      <c r="N33" s="14"/>
      <c r="O33" s="14"/>
      <c r="P33" s="14"/>
      <c r="Q33" s="19"/>
    </row>
    <row r="34" spans="2:17" x14ac:dyDescent="0.2">
      <c r="B34" s="18"/>
      <c r="C34" s="14"/>
      <c r="D34" s="14"/>
      <c r="E34" s="14"/>
      <c r="F34" s="14"/>
      <c r="G34" s="14"/>
      <c r="H34" s="14"/>
      <c r="I34" s="14"/>
      <c r="J34" s="14"/>
      <c r="K34" s="14"/>
      <c r="L34" s="14"/>
      <c r="M34" s="14"/>
      <c r="N34" s="14"/>
      <c r="O34" s="14"/>
      <c r="P34" s="14"/>
      <c r="Q34" s="19"/>
    </row>
    <row r="35" spans="2:17" ht="13.5" thickBot="1" x14ac:dyDescent="0.25">
      <c r="B35" s="20"/>
      <c r="C35" s="21"/>
      <c r="D35" s="21"/>
      <c r="E35" s="21"/>
      <c r="F35" s="21"/>
      <c r="G35" s="21"/>
      <c r="H35" s="21"/>
      <c r="I35" s="21"/>
      <c r="J35" s="21"/>
      <c r="K35" s="21"/>
      <c r="L35" s="21"/>
      <c r="M35" s="21"/>
      <c r="N35" s="21"/>
      <c r="O35" s="21"/>
      <c r="P35" s="21"/>
      <c r="Q35" s="22"/>
    </row>
  </sheetData>
  <sheetProtection insertHyperlinks="0" selectLockedCells="1" selectUnlockedCells="1"/>
  <phoneticPr fontId="2" type="noConversion"/>
  <pageMargins left="0.75" right="0.75" top="1.95" bottom="1" header="1.17" footer="0.5"/>
  <pageSetup paperSize="9" scale="91" orientation="landscape" horizontalDpi="4294967293" r:id="rId1"/>
  <headerFooter alignWithMargins="0">
    <oddHeader>&amp;C&amp;"Arial,Bold"&amp;18Fourier AnalysisTransform Basic Operating System&amp;"Arial,Italic" (FATBOY)</oddHeader>
    <oddFooter>&amp;L&amp;8&amp;D&amp;R&amp;9www.excelinbusiness.co.uk</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Q36"/>
  <sheetViews>
    <sheetView showRowColHeaders="0" zoomScale="115" zoomScaleNormal="115" workbookViewId="0"/>
  </sheetViews>
  <sheetFormatPr defaultColWidth="9.140625" defaultRowHeight="12.75" x14ac:dyDescent="0.2"/>
  <cols>
    <col min="1" max="16384" width="9.140625" style="1"/>
  </cols>
  <sheetData>
    <row r="2" spans="2:17" ht="13.5" thickBot="1" x14ac:dyDescent="0.25"/>
    <row r="3" spans="2:17" x14ac:dyDescent="0.2">
      <c r="B3" s="15"/>
      <c r="C3" s="16"/>
      <c r="D3" s="16"/>
      <c r="E3" s="16"/>
      <c r="F3" s="16"/>
      <c r="G3" s="16"/>
      <c r="H3" s="16"/>
      <c r="I3" s="16"/>
      <c r="J3" s="16"/>
      <c r="K3" s="16"/>
      <c r="L3" s="16"/>
      <c r="M3" s="16"/>
      <c r="N3" s="16"/>
      <c r="O3" s="16"/>
      <c r="P3" s="16"/>
      <c r="Q3" s="17"/>
    </row>
    <row r="4" spans="2:17" ht="23.25" x14ac:dyDescent="0.35">
      <c r="B4" s="18"/>
      <c r="C4" s="14"/>
      <c r="D4" s="14"/>
      <c r="E4" s="14"/>
      <c r="F4" s="14"/>
      <c r="G4" s="168" t="s">
        <v>472</v>
      </c>
      <c r="H4" s="14"/>
      <c r="I4" s="14"/>
      <c r="J4" s="14"/>
      <c r="K4" s="14"/>
      <c r="L4" s="14"/>
      <c r="M4" s="14"/>
      <c r="N4" s="14"/>
      <c r="O4" s="14"/>
      <c r="P4" s="14"/>
      <c r="Q4" s="19"/>
    </row>
    <row r="5" spans="2:17" x14ac:dyDescent="0.2">
      <c r="B5" s="18"/>
      <c r="C5" s="14"/>
      <c r="D5" s="14"/>
      <c r="E5" s="14"/>
      <c r="F5" s="14"/>
      <c r="G5" s="14"/>
      <c r="H5" s="14"/>
      <c r="I5" s="14"/>
      <c r="J5" s="14"/>
      <c r="K5" s="14"/>
      <c r="L5" s="14"/>
      <c r="M5" s="14"/>
      <c r="N5" s="14"/>
      <c r="O5" s="14"/>
      <c r="P5" s="14"/>
      <c r="Q5" s="19"/>
    </row>
    <row r="6" spans="2:17" x14ac:dyDescent="0.2">
      <c r="B6" s="18"/>
      <c r="C6" s="14"/>
      <c r="D6" s="14"/>
      <c r="E6" s="14"/>
      <c r="F6" s="14"/>
      <c r="G6" s="14"/>
      <c r="H6" s="14"/>
      <c r="I6" s="14"/>
      <c r="J6" s="14"/>
      <c r="K6" s="14"/>
      <c r="L6" s="14"/>
      <c r="M6" s="14"/>
      <c r="N6" s="14"/>
      <c r="O6" s="14"/>
      <c r="P6" s="14"/>
      <c r="Q6" s="19"/>
    </row>
    <row r="7" spans="2:17" x14ac:dyDescent="0.2">
      <c r="B7" s="18"/>
      <c r="C7" s="14"/>
      <c r="D7" s="14"/>
      <c r="E7" s="14"/>
      <c r="F7" s="14"/>
      <c r="G7" s="14"/>
      <c r="H7" s="14"/>
      <c r="I7" s="14"/>
      <c r="J7" s="14"/>
      <c r="K7" s="14"/>
      <c r="L7" s="14"/>
      <c r="M7" s="14"/>
      <c r="N7" s="14"/>
      <c r="O7" s="14"/>
      <c r="P7" s="14"/>
      <c r="Q7" s="19"/>
    </row>
    <row r="8" spans="2:17" x14ac:dyDescent="0.2">
      <c r="B8" s="18"/>
      <c r="C8" s="192" t="s">
        <v>488</v>
      </c>
      <c r="D8" s="14"/>
      <c r="E8" s="14"/>
      <c r="F8" s="14"/>
      <c r="G8" s="14"/>
      <c r="H8" s="14"/>
      <c r="I8" s="14"/>
      <c r="J8" s="14"/>
      <c r="K8" s="14"/>
      <c r="L8" s="14"/>
      <c r="M8" s="14"/>
      <c r="N8" s="14"/>
      <c r="O8" s="14"/>
      <c r="P8" s="14"/>
      <c r="Q8" s="19"/>
    </row>
    <row r="9" spans="2:17" x14ac:dyDescent="0.2">
      <c r="B9" s="18"/>
      <c r="C9" s="192" t="s">
        <v>473</v>
      </c>
      <c r="D9" s="14"/>
      <c r="E9" s="14"/>
      <c r="F9" s="14"/>
      <c r="G9" s="14"/>
      <c r="H9" s="14"/>
      <c r="I9" s="14"/>
      <c r="J9" s="14"/>
      <c r="K9" s="14"/>
      <c r="L9" s="14"/>
      <c r="M9" s="14"/>
      <c r="N9" s="14"/>
      <c r="O9" s="14"/>
      <c r="P9" s="14"/>
      <c r="Q9" s="19"/>
    </row>
    <row r="10" spans="2:17" x14ac:dyDescent="0.2">
      <c r="B10" s="18"/>
      <c r="C10" s="192"/>
      <c r="D10" s="14"/>
      <c r="E10" s="14"/>
      <c r="F10" s="14"/>
      <c r="G10" s="14"/>
      <c r="H10" s="14"/>
      <c r="I10" s="14"/>
      <c r="J10" s="14"/>
      <c r="K10" s="14"/>
      <c r="L10" s="14"/>
      <c r="M10" s="14"/>
      <c r="N10" s="14"/>
      <c r="O10" s="14"/>
      <c r="P10" s="14"/>
      <c r="Q10" s="19"/>
    </row>
    <row r="11" spans="2:17" x14ac:dyDescent="0.2">
      <c r="B11" s="18"/>
      <c r="C11" s="192" t="s">
        <v>489</v>
      </c>
      <c r="D11" s="14"/>
      <c r="E11" s="14"/>
      <c r="F11" s="14"/>
      <c r="G11" s="14"/>
      <c r="H11" s="14"/>
      <c r="I11" s="14"/>
      <c r="J11" s="14"/>
      <c r="K11" s="14"/>
      <c r="L11" s="14"/>
      <c r="M11" s="14"/>
      <c r="N11" s="14"/>
      <c r="O11" s="14"/>
      <c r="P11" s="14"/>
      <c r="Q11" s="19"/>
    </row>
    <row r="12" spans="2:17" x14ac:dyDescent="0.2">
      <c r="B12" s="18"/>
      <c r="C12" s="192" t="s">
        <v>474</v>
      </c>
      <c r="D12" s="14"/>
      <c r="E12" s="14"/>
      <c r="F12" s="14"/>
      <c r="G12" s="14"/>
      <c r="H12" s="14"/>
      <c r="I12" s="14"/>
      <c r="J12" s="14"/>
      <c r="K12" s="14"/>
      <c r="L12" s="14"/>
      <c r="M12" s="14"/>
      <c r="N12" s="14"/>
      <c r="O12" s="14"/>
      <c r="P12" s="14"/>
      <c r="Q12" s="19"/>
    </row>
    <row r="13" spans="2:17" x14ac:dyDescent="0.2">
      <c r="B13" s="18"/>
      <c r="C13" s="192" t="s">
        <v>478</v>
      </c>
      <c r="D13" s="14"/>
      <c r="E13" s="14"/>
      <c r="F13" s="14"/>
      <c r="G13" s="14"/>
      <c r="H13" s="14"/>
      <c r="I13" s="14"/>
      <c r="J13" s="14"/>
      <c r="K13" s="14"/>
      <c r="L13" s="14"/>
      <c r="M13" s="14"/>
      <c r="N13" s="14"/>
      <c r="O13" s="14"/>
      <c r="P13" s="14"/>
      <c r="Q13" s="19"/>
    </row>
    <row r="14" spans="2:17" x14ac:dyDescent="0.2">
      <c r="B14" s="18"/>
      <c r="C14" s="222" t="s">
        <v>508</v>
      </c>
      <c r="D14" s="14"/>
      <c r="E14" s="14"/>
      <c r="F14" s="14"/>
      <c r="G14" s="14"/>
      <c r="H14" s="14"/>
      <c r="I14" s="14"/>
      <c r="J14" s="14"/>
      <c r="K14" s="14"/>
      <c r="L14" s="14"/>
      <c r="M14" s="14"/>
      <c r="N14" s="14"/>
      <c r="O14" s="14"/>
      <c r="P14" s="14"/>
      <c r="Q14" s="19"/>
    </row>
    <row r="15" spans="2:17" x14ac:dyDescent="0.2">
      <c r="B15" s="18"/>
      <c r="C15" s="223"/>
      <c r="D15" s="14"/>
      <c r="E15" s="14"/>
      <c r="F15" s="14"/>
      <c r="G15" s="14"/>
      <c r="H15" s="14"/>
      <c r="I15" s="14"/>
      <c r="J15" s="14"/>
      <c r="K15" s="14"/>
      <c r="L15" s="14"/>
      <c r="M15" s="14"/>
      <c r="N15" s="14"/>
      <c r="O15" s="14"/>
      <c r="P15" s="14"/>
      <c r="Q15" s="19"/>
    </row>
    <row r="16" spans="2:17" x14ac:dyDescent="0.2">
      <c r="B16" s="18"/>
      <c r="C16" s="192" t="s">
        <v>471</v>
      </c>
      <c r="D16" s="14"/>
      <c r="E16" s="14"/>
      <c r="F16" s="14"/>
      <c r="G16" s="14"/>
      <c r="H16" s="14"/>
      <c r="I16" s="14"/>
      <c r="J16" s="14"/>
      <c r="K16" s="14"/>
      <c r="L16" s="14"/>
      <c r="M16" s="14"/>
      <c r="N16" s="14"/>
      <c r="O16" s="14"/>
      <c r="P16" s="14"/>
      <c r="Q16" s="19"/>
    </row>
    <row r="17" spans="2:17" x14ac:dyDescent="0.2">
      <c r="B17" s="18"/>
      <c r="C17" s="192" t="s">
        <v>475</v>
      </c>
      <c r="D17" s="14"/>
      <c r="E17" s="14"/>
      <c r="F17" s="14"/>
      <c r="G17" s="14"/>
      <c r="H17" s="14"/>
      <c r="I17" s="14"/>
      <c r="J17" s="14"/>
      <c r="K17" s="14"/>
      <c r="L17" s="14"/>
      <c r="M17" s="14"/>
      <c r="N17" s="14"/>
      <c r="O17" s="14"/>
      <c r="P17" s="14"/>
      <c r="Q17" s="19"/>
    </row>
    <row r="18" spans="2:17" x14ac:dyDescent="0.2">
      <c r="B18" s="18"/>
      <c r="C18" s="193"/>
      <c r="D18" s="14"/>
      <c r="E18" s="14"/>
      <c r="F18" s="14"/>
      <c r="G18" s="14"/>
      <c r="H18" s="14"/>
      <c r="I18" s="14"/>
      <c r="J18" s="14"/>
      <c r="K18" s="14"/>
      <c r="L18" s="14"/>
      <c r="M18" s="14"/>
      <c r="N18" s="14"/>
      <c r="O18" s="14"/>
      <c r="P18" s="14"/>
      <c r="Q18" s="19"/>
    </row>
    <row r="19" spans="2:17" ht="16.149999999999999" customHeight="1" x14ac:dyDescent="0.2">
      <c r="B19" s="18"/>
      <c r="C19" s="254" t="s">
        <v>519</v>
      </c>
      <c r="D19" s="14"/>
      <c r="E19" s="14"/>
      <c r="F19" s="14"/>
      <c r="G19" s="14"/>
      <c r="H19" s="14"/>
      <c r="I19" s="14"/>
      <c r="J19" s="14"/>
      <c r="K19" s="14"/>
      <c r="L19" s="14"/>
      <c r="M19" s="14"/>
      <c r="N19" s="14"/>
      <c r="O19" s="14"/>
      <c r="P19" s="14"/>
      <c r="Q19" s="19"/>
    </row>
    <row r="20" spans="2:17" ht="13.9" customHeight="1" x14ac:dyDescent="0.2">
      <c r="B20" s="18"/>
      <c r="C20" s="192" t="s">
        <v>520</v>
      </c>
      <c r="D20" s="14"/>
      <c r="E20" s="14"/>
      <c r="F20" s="14"/>
      <c r="G20" s="14"/>
      <c r="H20" s="14"/>
      <c r="I20" s="14"/>
      <c r="J20" s="14"/>
      <c r="K20" s="14"/>
      <c r="L20" s="14"/>
      <c r="M20" s="14"/>
      <c r="N20" s="14"/>
      <c r="O20" s="14"/>
      <c r="P20" s="14"/>
      <c r="Q20" s="19"/>
    </row>
    <row r="21" spans="2:17" ht="13.9" customHeight="1" x14ac:dyDescent="0.2">
      <c r="B21" s="18"/>
      <c r="C21" s="192" t="s">
        <v>521</v>
      </c>
      <c r="D21" s="14"/>
      <c r="E21" s="14"/>
      <c r="F21" s="14"/>
      <c r="G21" s="14"/>
      <c r="H21" s="14"/>
      <c r="I21" s="14"/>
      <c r="J21" s="14"/>
      <c r="K21" s="14"/>
      <c r="L21" s="14"/>
      <c r="M21" s="14"/>
      <c r="N21" s="14"/>
      <c r="O21" s="14"/>
      <c r="P21" s="14"/>
      <c r="Q21" s="19"/>
    </row>
    <row r="22" spans="2:17" ht="12" customHeight="1" x14ac:dyDescent="0.2">
      <c r="B22" s="18"/>
      <c r="C22" s="192"/>
      <c r="D22" s="14"/>
      <c r="E22" s="14"/>
      <c r="F22" s="14"/>
      <c r="G22" s="14"/>
      <c r="H22" s="14"/>
      <c r="I22" s="14"/>
      <c r="J22" s="14"/>
      <c r="K22" s="14"/>
      <c r="L22" s="14"/>
      <c r="M22" s="14"/>
      <c r="N22" s="14"/>
      <c r="O22" s="14"/>
      <c r="P22" s="14"/>
      <c r="Q22" s="19"/>
    </row>
    <row r="23" spans="2:17" x14ac:dyDescent="0.2">
      <c r="B23" s="18"/>
      <c r="C23" s="193" t="s">
        <v>479</v>
      </c>
      <c r="D23" s="14"/>
      <c r="E23" s="14"/>
      <c r="F23" s="14"/>
      <c r="G23" s="14"/>
      <c r="H23" s="14"/>
      <c r="I23" s="14"/>
      <c r="J23" s="14"/>
      <c r="K23" s="14"/>
      <c r="L23" s="14"/>
      <c r="M23" s="14"/>
      <c r="N23" s="14"/>
      <c r="O23" s="14"/>
      <c r="P23" s="14"/>
      <c r="Q23" s="19"/>
    </row>
    <row r="24" spans="2:17" x14ac:dyDescent="0.2">
      <c r="B24" s="18"/>
      <c r="C24" s="192" t="s">
        <v>500</v>
      </c>
      <c r="D24" s="14"/>
      <c r="E24" s="14"/>
      <c r="F24" s="14"/>
      <c r="G24" s="14"/>
      <c r="H24" s="14"/>
      <c r="I24" s="14"/>
      <c r="J24" s="14"/>
      <c r="K24" s="14"/>
      <c r="L24" s="14"/>
      <c r="M24" s="14"/>
      <c r="N24" s="14"/>
      <c r="O24" s="14"/>
      <c r="P24" s="14"/>
      <c r="Q24" s="19"/>
    </row>
    <row r="25" spans="2:17" x14ac:dyDescent="0.2">
      <c r="B25" s="18"/>
      <c r="C25" s="192" t="s">
        <v>476</v>
      </c>
      <c r="D25" s="14"/>
      <c r="E25" s="14"/>
      <c r="F25" s="14"/>
      <c r="G25" s="14"/>
      <c r="H25" s="14"/>
      <c r="I25" s="14"/>
      <c r="J25" s="14"/>
      <c r="K25" s="14"/>
      <c r="L25" s="14"/>
      <c r="M25" s="81" t="s">
        <v>502</v>
      </c>
      <c r="N25" s="14"/>
      <c r="O25" s="14"/>
      <c r="P25" s="14"/>
      <c r="Q25" s="19"/>
    </row>
    <row r="26" spans="2:17" x14ac:dyDescent="0.2">
      <c r="B26" s="18"/>
      <c r="C26" s="192"/>
      <c r="D26" s="14"/>
      <c r="E26" s="14"/>
      <c r="F26" s="14"/>
      <c r="G26" s="14"/>
      <c r="H26" s="14"/>
      <c r="I26" s="14"/>
      <c r="J26" s="14"/>
      <c r="K26" s="14"/>
      <c r="L26" s="14"/>
      <c r="M26" s="14"/>
      <c r="N26" s="14"/>
      <c r="O26" s="14"/>
      <c r="P26" s="14"/>
      <c r="Q26" s="19"/>
    </row>
    <row r="27" spans="2:17" x14ac:dyDescent="0.2">
      <c r="B27" s="18"/>
      <c r="C27" s="192" t="s">
        <v>501</v>
      </c>
      <c r="D27" s="14"/>
      <c r="E27" s="14"/>
      <c r="F27" s="14"/>
      <c r="G27" s="14"/>
      <c r="H27" s="14"/>
      <c r="I27" s="14"/>
      <c r="J27" s="14"/>
      <c r="K27" s="14"/>
      <c r="L27" s="14"/>
      <c r="M27" s="14"/>
      <c r="N27" s="14"/>
      <c r="O27" s="14"/>
      <c r="P27" s="14"/>
      <c r="Q27" s="19"/>
    </row>
    <row r="28" spans="2:17" x14ac:dyDescent="0.2">
      <c r="B28" s="18"/>
      <c r="C28" s="192" t="s">
        <v>477</v>
      </c>
      <c r="D28" s="14"/>
      <c r="E28" s="14"/>
      <c r="F28" s="14"/>
      <c r="G28" s="14"/>
      <c r="H28" s="14"/>
      <c r="I28" s="14"/>
      <c r="J28" s="14"/>
      <c r="K28" s="14"/>
      <c r="L28" s="14"/>
      <c r="M28" s="169" t="s">
        <v>480</v>
      </c>
      <c r="N28" s="14"/>
      <c r="O28" s="14"/>
      <c r="P28" s="14"/>
      <c r="Q28" s="19"/>
    </row>
    <row r="29" spans="2:17" x14ac:dyDescent="0.2">
      <c r="B29" s="18"/>
      <c r="C29" s="14"/>
      <c r="D29" s="14"/>
      <c r="E29" s="14"/>
      <c r="F29" s="14"/>
      <c r="G29" s="14"/>
      <c r="H29" s="14"/>
      <c r="I29" s="14"/>
      <c r="J29" s="14"/>
      <c r="K29" s="14"/>
      <c r="L29" s="14"/>
      <c r="M29" s="14"/>
      <c r="N29" s="14"/>
      <c r="O29" s="14"/>
      <c r="P29" s="14"/>
      <c r="Q29" s="19"/>
    </row>
    <row r="30" spans="2:17" x14ac:dyDescent="0.2">
      <c r="B30" s="18"/>
      <c r="C30" s="167"/>
      <c r="D30" s="14"/>
      <c r="E30" s="14"/>
      <c r="F30" s="14"/>
      <c r="G30" s="14"/>
      <c r="H30" s="14"/>
      <c r="I30" s="14"/>
      <c r="J30" s="14"/>
      <c r="K30" s="14"/>
      <c r="L30" s="14"/>
      <c r="M30" s="14"/>
      <c r="N30" s="14"/>
      <c r="O30" s="14"/>
      <c r="P30" s="14"/>
      <c r="Q30" s="19"/>
    </row>
    <row r="31" spans="2:17" x14ac:dyDescent="0.2">
      <c r="B31" s="18"/>
      <c r="C31" s="14"/>
      <c r="D31" s="14"/>
      <c r="E31" s="14"/>
      <c r="F31" s="14"/>
      <c r="G31" s="14"/>
      <c r="H31" s="14"/>
      <c r="I31" s="14"/>
      <c r="J31" s="14"/>
      <c r="K31" s="14"/>
      <c r="L31" s="14"/>
      <c r="M31" s="14"/>
      <c r="N31" s="14"/>
      <c r="O31" s="14"/>
      <c r="P31" s="14"/>
      <c r="Q31" s="19"/>
    </row>
    <row r="32" spans="2:17" x14ac:dyDescent="0.2">
      <c r="B32" s="18"/>
      <c r="C32" s="14"/>
      <c r="D32" s="14"/>
      <c r="E32" s="14"/>
      <c r="F32" s="14"/>
      <c r="G32" s="14"/>
      <c r="H32" s="14"/>
      <c r="I32" s="14"/>
      <c r="J32" s="14"/>
      <c r="K32" s="14"/>
      <c r="L32" s="14"/>
      <c r="M32" s="14"/>
      <c r="N32" s="14"/>
      <c r="O32" s="14"/>
      <c r="P32" s="14"/>
      <c r="Q32" s="19"/>
    </row>
    <row r="33" spans="2:17" x14ac:dyDescent="0.2">
      <c r="B33" s="18"/>
      <c r="C33" s="14"/>
      <c r="D33" s="14"/>
      <c r="E33" s="14"/>
      <c r="F33" s="14"/>
      <c r="G33" s="14"/>
      <c r="H33" s="14"/>
      <c r="I33" s="14"/>
      <c r="J33" s="14"/>
      <c r="K33" s="14"/>
      <c r="L33" s="14"/>
      <c r="M33" s="14"/>
      <c r="N33" s="14"/>
      <c r="O33" s="14"/>
      <c r="P33" s="14"/>
      <c r="Q33" s="19"/>
    </row>
    <row r="34" spans="2:17" x14ac:dyDescent="0.2">
      <c r="B34" s="18"/>
      <c r="C34" s="14"/>
      <c r="D34" s="14"/>
      <c r="E34" s="14"/>
      <c r="F34" s="14"/>
      <c r="G34" s="14"/>
      <c r="H34" s="14"/>
      <c r="I34" s="14"/>
      <c r="J34" s="14"/>
      <c r="K34" s="14"/>
      <c r="L34" s="14"/>
      <c r="M34" s="14"/>
      <c r="N34" s="14"/>
      <c r="O34" s="14"/>
      <c r="P34" s="14"/>
      <c r="Q34" s="19"/>
    </row>
    <row r="35" spans="2:17" x14ac:dyDescent="0.2">
      <c r="B35" s="18"/>
      <c r="C35" s="14"/>
      <c r="D35" s="14"/>
      <c r="E35" s="14"/>
      <c r="F35" s="14"/>
      <c r="G35" s="14"/>
      <c r="H35" s="14"/>
      <c r="I35" s="14"/>
      <c r="J35" s="14"/>
      <c r="K35" s="14"/>
      <c r="L35" s="14"/>
      <c r="M35" s="14"/>
      <c r="N35" s="14"/>
      <c r="O35" s="14"/>
      <c r="P35" s="14"/>
      <c r="Q35" s="19"/>
    </row>
    <row r="36" spans="2:17" ht="13.5" thickBot="1" x14ac:dyDescent="0.25">
      <c r="B36" s="20"/>
      <c r="C36" s="21"/>
      <c r="D36" s="21"/>
      <c r="E36" s="21"/>
      <c r="F36" s="21"/>
      <c r="G36" s="21"/>
      <c r="H36" s="21"/>
      <c r="I36" s="21"/>
      <c r="J36" s="21"/>
      <c r="K36" s="21"/>
      <c r="L36" s="21"/>
      <c r="M36" s="21"/>
      <c r="N36" s="21"/>
      <c r="O36" s="21"/>
      <c r="P36" s="21"/>
      <c r="Q36" s="22"/>
    </row>
  </sheetData>
  <sheetProtection algorithmName="SHA-512" hashValue="buPqYynvCYG3hgee3Xo5fffM2SdMIFkVfoa4MCFPCYdEcp0eOTW8jqcU1WY7G1AASoBPiVilCOxCmVrWGmcB3g==" saltValue="mZeO7TpONYTvoRbIsdRl0Q==" spinCount="100000" sheet="1" objects="1" scenarios="1" insertHyperlinks="0" selectLockedCells="1" selectUnlockedCells="1"/>
  <phoneticPr fontId="2" type="noConversion"/>
  <hyperlinks>
    <hyperlink ref="C16" r:id="rId1" tooltip="FTSE Group" display="http://en.wikipedia.org/wiki/FTSE_Group"/>
  </hyperlinks>
  <pageMargins left="0.75" right="0.75" top="1" bottom="1" header="0.5" footer="0.5"/>
  <pageSetup paperSize="9" scale="85" orientation="landscape" r:id="rId2"/>
  <headerFooter alignWithMargins="0">
    <oddFooter>&amp;C&amp;9www.excelinbusiness.co.uk</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79"/>
  <sheetViews>
    <sheetView showRowColHeaders="0" zoomScaleNormal="100" workbookViewId="0">
      <selection activeCell="V41" sqref="V41"/>
    </sheetView>
  </sheetViews>
  <sheetFormatPr defaultColWidth="9.140625" defaultRowHeight="12.75" x14ac:dyDescent="0.2"/>
  <cols>
    <col min="1" max="16384" width="9.140625" style="30"/>
  </cols>
  <sheetData>
    <row r="1" spans="2:17" ht="13.5" thickBot="1" x14ac:dyDescent="0.25"/>
    <row r="2" spans="2:17" x14ac:dyDescent="0.2">
      <c r="B2" s="2"/>
      <c r="C2" s="3"/>
      <c r="D2" s="3"/>
      <c r="E2" s="3"/>
      <c r="F2" s="3"/>
      <c r="G2" s="3"/>
      <c r="H2" s="3"/>
      <c r="I2" s="3"/>
      <c r="J2" s="3"/>
      <c r="K2" s="3"/>
      <c r="L2" s="3"/>
      <c r="M2" s="3"/>
      <c r="N2" s="3"/>
      <c r="O2" s="3"/>
      <c r="P2" s="3"/>
      <c r="Q2" s="4"/>
    </row>
    <row r="3" spans="2:17" x14ac:dyDescent="0.2">
      <c r="B3" s="5"/>
      <c r="C3" s="6"/>
      <c r="D3" s="6"/>
      <c r="E3" s="6"/>
      <c r="F3" s="6"/>
      <c r="G3" s="6"/>
      <c r="H3" s="6"/>
      <c r="I3" s="6"/>
      <c r="J3" s="6"/>
      <c r="K3" s="6"/>
      <c r="L3" s="6"/>
      <c r="M3" s="6"/>
      <c r="N3" s="6"/>
      <c r="O3" s="6"/>
      <c r="P3" s="6"/>
      <c r="Q3" s="7"/>
    </row>
    <row r="4" spans="2:17" x14ac:dyDescent="0.2">
      <c r="B4" s="5"/>
      <c r="C4" s="6"/>
      <c r="D4" s="6"/>
      <c r="E4" s="6"/>
      <c r="F4" s="6"/>
      <c r="G4" s="6"/>
      <c r="H4" s="6"/>
      <c r="I4" s="6"/>
      <c r="J4" s="6"/>
      <c r="K4" s="6"/>
      <c r="L4" s="6"/>
      <c r="M4" s="6"/>
      <c r="N4" s="6"/>
      <c r="O4" s="6"/>
      <c r="P4" s="6"/>
      <c r="Q4" s="7"/>
    </row>
    <row r="5" spans="2:17" x14ac:dyDescent="0.2">
      <c r="B5" s="5"/>
      <c r="C5" s="6"/>
      <c r="D5" s="6"/>
      <c r="E5" s="6"/>
      <c r="F5" s="6"/>
      <c r="G5" s="6"/>
      <c r="H5" s="6"/>
      <c r="I5" s="6"/>
      <c r="J5" s="6"/>
      <c r="K5" s="6"/>
      <c r="L5" s="6"/>
      <c r="M5" s="6"/>
      <c r="N5" s="6"/>
      <c r="O5" s="6"/>
      <c r="P5" s="6"/>
      <c r="Q5" s="7"/>
    </row>
    <row r="6" spans="2:17" x14ac:dyDescent="0.2">
      <c r="B6" s="5"/>
      <c r="C6" s="6"/>
      <c r="D6" s="6"/>
      <c r="E6" s="6"/>
      <c r="F6" s="6"/>
      <c r="G6" s="6"/>
      <c r="H6" s="6"/>
      <c r="I6" s="6"/>
      <c r="J6" s="6"/>
      <c r="K6" s="6"/>
      <c r="L6" s="6"/>
      <c r="M6" s="6"/>
      <c r="N6" s="6"/>
      <c r="O6" s="6"/>
      <c r="P6" s="6"/>
      <c r="Q6" s="7"/>
    </row>
    <row r="7" spans="2:17" x14ac:dyDescent="0.2">
      <c r="B7" s="5"/>
      <c r="C7" s="6"/>
      <c r="D7" s="6"/>
      <c r="E7" s="6"/>
      <c r="F7" s="6"/>
      <c r="G7" s="6"/>
      <c r="H7" s="6"/>
      <c r="I7" s="6"/>
      <c r="J7" s="6"/>
      <c r="K7" s="6"/>
      <c r="L7" s="6"/>
      <c r="M7" s="6"/>
      <c r="N7" s="6"/>
      <c r="O7" s="6"/>
      <c r="P7" s="6"/>
      <c r="Q7" s="7"/>
    </row>
    <row r="8" spans="2:17" x14ac:dyDescent="0.2">
      <c r="B8" s="5"/>
      <c r="C8" s="6"/>
      <c r="D8" s="6"/>
      <c r="E8" s="6"/>
      <c r="F8" s="6"/>
      <c r="G8" s="6"/>
      <c r="H8" s="6"/>
      <c r="I8" s="6"/>
      <c r="J8" s="6"/>
      <c r="K8" s="6"/>
      <c r="L8" s="6"/>
      <c r="M8" s="6"/>
      <c r="N8" s="6"/>
      <c r="O8" s="6"/>
      <c r="P8" s="6"/>
      <c r="Q8" s="7"/>
    </row>
    <row r="9" spans="2:17" x14ac:dyDescent="0.2">
      <c r="B9" s="5"/>
      <c r="C9" s="6"/>
      <c r="D9" s="6"/>
      <c r="E9" s="6"/>
      <c r="F9" s="6"/>
      <c r="G9" s="6"/>
      <c r="H9" s="6"/>
      <c r="I9" s="6"/>
      <c r="J9" s="6"/>
      <c r="K9" s="6"/>
      <c r="L9" s="6"/>
      <c r="M9" s="6"/>
      <c r="N9" s="6"/>
      <c r="O9" s="6"/>
      <c r="P9" s="6"/>
      <c r="Q9" s="7"/>
    </row>
    <row r="10" spans="2:17" x14ac:dyDescent="0.2">
      <c r="B10" s="5"/>
      <c r="C10" s="6"/>
      <c r="D10" s="6"/>
      <c r="E10" s="6"/>
      <c r="F10" s="6"/>
      <c r="G10" s="6"/>
      <c r="H10" s="6"/>
      <c r="I10" s="6"/>
      <c r="J10" s="6"/>
      <c r="K10" s="6"/>
      <c r="L10" s="6"/>
      <c r="M10" s="6"/>
      <c r="N10" s="6"/>
      <c r="O10" s="6"/>
      <c r="P10" s="6"/>
      <c r="Q10" s="7"/>
    </row>
    <row r="11" spans="2:17" x14ac:dyDescent="0.2">
      <c r="B11" s="5"/>
      <c r="C11" s="6"/>
      <c r="D11" s="6"/>
      <c r="E11" s="6"/>
      <c r="F11" s="6"/>
      <c r="G11" s="6"/>
      <c r="H11" s="6"/>
      <c r="I11" s="6"/>
      <c r="J11" s="6"/>
      <c r="K11" s="6"/>
      <c r="L11" s="6"/>
      <c r="M11" s="6"/>
      <c r="N11" s="6"/>
      <c r="O11" s="6"/>
      <c r="P11" s="6"/>
      <c r="Q11" s="7"/>
    </row>
    <row r="12" spans="2:17" x14ac:dyDescent="0.2">
      <c r="B12" s="5"/>
      <c r="C12" s="6"/>
      <c r="D12" s="6"/>
      <c r="E12" s="6"/>
      <c r="F12" s="6"/>
      <c r="G12" s="6"/>
      <c r="H12" s="6"/>
      <c r="I12" s="6"/>
      <c r="J12" s="6"/>
      <c r="K12" s="6"/>
      <c r="L12" s="6"/>
      <c r="M12" s="6"/>
      <c r="N12" s="6"/>
      <c r="O12" s="6"/>
      <c r="P12" s="6"/>
      <c r="Q12" s="7"/>
    </row>
    <row r="13" spans="2:17" x14ac:dyDescent="0.2">
      <c r="B13" s="5"/>
      <c r="C13" s="6"/>
      <c r="D13" s="6"/>
      <c r="E13" s="6"/>
      <c r="F13" s="6"/>
      <c r="G13" s="6"/>
      <c r="H13" s="6"/>
      <c r="I13" s="6"/>
      <c r="J13" s="6"/>
      <c r="K13" s="6"/>
      <c r="L13" s="6"/>
      <c r="M13" s="6"/>
      <c r="N13" s="6"/>
      <c r="O13" s="6"/>
      <c r="P13" s="6"/>
      <c r="Q13" s="7"/>
    </row>
    <row r="14" spans="2:17" x14ac:dyDescent="0.2">
      <c r="B14" s="5"/>
      <c r="C14" s="6"/>
      <c r="D14" s="6"/>
      <c r="E14" s="6"/>
      <c r="F14" s="6"/>
      <c r="G14" s="6"/>
      <c r="H14" s="6"/>
      <c r="I14" s="6"/>
      <c r="J14" s="6"/>
      <c r="K14" s="6"/>
      <c r="L14" s="6"/>
      <c r="M14" s="6"/>
      <c r="N14" s="6"/>
      <c r="O14" s="6"/>
      <c r="P14" s="6"/>
      <c r="Q14" s="7"/>
    </row>
    <row r="15" spans="2:17" x14ac:dyDescent="0.2">
      <c r="B15" s="5"/>
      <c r="C15" s="6"/>
      <c r="D15" s="6"/>
      <c r="E15" s="6"/>
      <c r="F15" s="6"/>
      <c r="G15" s="6"/>
      <c r="H15" s="6"/>
      <c r="I15" s="6"/>
      <c r="J15" s="6"/>
      <c r="K15" s="6"/>
      <c r="L15" s="6"/>
      <c r="M15" s="6"/>
      <c r="N15" s="6"/>
      <c r="O15" s="6"/>
      <c r="P15" s="6"/>
      <c r="Q15" s="7"/>
    </row>
    <row r="16" spans="2:17" x14ac:dyDescent="0.2">
      <c r="B16" s="5"/>
      <c r="C16" s="6"/>
      <c r="D16" s="6"/>
      <c r="E16" s="6"/>
      <c r="F16" s="6"/>
      <c r="G16" s="6"/>
      <c r="H16" s="6"/>
      <c r="I16" s="6"/>
      <c r="J16" s="6"/>
      <c r="K16" s="6"/>
      <c r="L16" s="6"/>
      <c r="M16" s="6"/>
      <c r="N16" s="6"/>
      <c r="O16" s="6"/>
      <c r="P16" s="6"/>
      <c r="Q16" s="7"/>
    </row>
    <row r="17" spans="2:17" x14ac:dyDescent="0.2">
      <c r="B17" s="5"/>
      <c r="C17" s="6"/>
      <c r="D17" s="6"/>
      <c r="E17" s="6"/>
      <c r="F17" s="6"/>
      <c r="G17" s="6"/>
      <c r="H17" s="6"/>
      <c r="I17" s="6"/>
      <c r="J17" s="6"/>
      <c r="K17" s="6"/>
      <c r="L17" s="6"/>
      <c r="M17" s="6"/>
      <c r="N17" s="6"/>
      <c r="O17" s="6"/>
      <c r="P17" s="6"/>
      <c r="Q17" s="7"/>
    </row>
    <row r="18" spans="2:17" x14ac:dyDescent="0.2">
      <c r="B18" s="5"/>
      <c r="C18" s="6"/>
      <c r="D18" s="6"/>
      <c r="E18" s="6"/>
      <c r="F18" s="6"/>
      <c r="G18" s="6"/>
      <c r="H18" s="6"/>
      <c r="I18" s="6"/>
      <c r="J18" s="6"/>
      <c r="K18" s="6"/>
      <c r="L18" s="6"/>
      <c r="M18" s="6"/>
      <c r="N18" s="6"/>
      <c r="O18" s="6"/>
      <c r="P18" s="6"/>
      <c r="Q18" s="7"/>
    </row>
    <row r="19" spans="2:17" x14ac:dyDescent="0.2">
      <c r="B19" s="5"/>
      <c r="C19" s="6"/>
      <c r="D19" s="6"/>
      <c r="E19" s="6"/>
      <c r="F19" s="6"/>
      <c r="G19" s="6"/>
      <c r="H19" s="6"/>
      <c r="I19" s="6"/>
      <c r="J19" s="6"/>
      <c r="K19" s="6"/>
      <c r="L19" s="6"/>
      <c r="M19" s="6"/>
      <c r="N19" s="6"/>
      <c r="O19" s="6"/>
      <c r="P19" s="6"/>
      <c r="Q19" s="7"/>
    </row>
    <row r="20" spans="2:17" x14ac:dyDescent="0.2">
      <c r="B20" s="5"/>
      <c r="C20" s="6"/>
      <c r="D20" s="6"/>
      <c r="E20" s="6"/>
      <c r="F20" s="6"/>
      <c r="G20" s="6"/>
      <c r="H20" s="6"/>
      <c r="I20" s="6"/>
      <c r="J20" s="6"/>
      <c r="K20" s="6"/>
      <c r="L20" s="6"/>
      <c r="M20" s="6"/>
      <c r="N20" s="6"/>
      <c r="O20" s="6"/>
      <c r="P20" s="6"/>
      <c r="Q20" s="7"/>
    </row>
    <row r="21" spans="2:17" x14ac:dyDescent="0.2">
      <c r="B21" s="5"/>
      <c r="C21" s="6"/>
      <c r="D21" s="6"/>
      <c r="E21" s="6"/>
      <c r="F21" s="6"/>
      <c r="G21" s="6"/>
      <c r="H21" s="6"/>
      <c r="I21" s="6"/>
      <c r="J21" s="6"/>
      <c r="K21" s="6"/>
      <c r="L21" s="6"/>
      <c r="M21" s="6"/>
      <c r="N21" s="6"/>
      <c r="O21" s="6"/>
      <c r="P21" s="6"/>
      <c r="Q21" s="7"/>
    </row>
    <row r="22" spans="2:17" x14ac:dyDescent="0.2">
      <c r="B22" s="5"/>
      <c r="C22" s="6"/>
      <c r="D22" s="6"/>
      <c r="E22" s="6"/>
      <c r="F22" s="6"/>
      <c r="G22" s="6"/>
      <c r="H22" s="6"/>
      <c r="I22" s="6"/>
      <c r="J22" s="6"/>
      <c r="K22" s="6"/>
      <c r="L22" s="6"/>
      <c r="M22" s="6"/>
      <c r="N22" s="6"/>
      <c r="O22" s="6"/>
      <c r="P22" s="6"/>
      <c r="Q22" s="7"/>
    </row>
    <row r="23" spans="2:17" x14ac:dyDescent="0.2">
      <c r="B23" s="5"/>
      <c r="C23" s="6"/>
      <c r="D23" s="6"/>
      <c r="E23" s="6"/>
      <c r="F23" s="6"/>
      <c r="G23" s="6"/>
      <c r="H23" s="6"/>
      <c r="I23" s="6"/>
      <c r="J23" s="6"/>
      <c r="K23" s="6"/>
      <c r="L23" s="6"/>
      <c r="M23" s="6"/>
      <c r="N23" s="6"/>
      <c r="O23" s="6"/>
      <c r="P23" s="6"/>
      <c r="Q23" s="7"/>
    </row>
    <row r="24" spans="2:17" x14ac:dyDescent="0.2">
      <c r="B24" s="5"/>
      <c r="C24" s="6"/>
      <c r="D24" s="6"/>
      <c r="E24" s="6"/>
      <c r="F24" s="6"/>
      <c r="G24" s="6"/>
      <c r="H24" s="6"/>
      <c r="I24" s="6"/>
      <c r="J24" s="6"/>
      <c r="K24" s="6"/>
      <c r="L24" s="6"/>
      <c r="M24" s="6"/>
      <c r="N24" s="6"/>
      <c r="O24" s="6"/>
      <c r="P24" s="6"/>
      <c r="Q24" s="7"/>
    </row>
    <row r="25" spans="2:17" x14ac:dyDescent="0.2">
      <c r="B25" s="5"/>
      <c r="C25" s="6"/>
      <c r="D25" s="6"/>
      <c r="E25" s="6"/>
      <c r="F25" s="6"/>
      <c r="G25" s="6"/>
      <c r="H25" s="6"/>
      <c r="I25" s="6"/>
      <c r="J25" s="6"/>
      <c r="K25" s="6"/>
      <c r="L25" s="6"/>
      <c r="M25" s="6"/>
      <c r="N25" s="6"/>
      <c r="O25" s="6"/>
      <c r="P25" s="6"/>
      <c r="Q25" s="7"/>
    </row>
    <row r="26" spans="2:17" x14ac:dyDescent="0.2">
      <c r="B26" s="5"/>
      <c r="C26" s="6"/>
      <c r="D26" s="6"/>
      <c r="E26" s="6"/>
      <c r="F26" s="6"/>
      <c r="G26" s="6"/>
      <c r="H26" s="6"/>
      <c r="I26" s="6"/>
      <c r="J26" s="6"/>
      <c r="K26" s="6"/>
      <c r="L26" s="6"/>
      <c r="M26" s="6"/>
      <c r="N26" s="6"/>
      <c r="O26" s="6"/>
      <c r="P26" s="6"/>
      <c r="Q26" s="7"/>
    </row>
    <row r="27" spans="2:17" x14ac:dyDescent="0.2">
      <c r="B27" s="5"/>
      <c r="C27" s="6"/>
      <c r="D27" s="6"/>
      <c r="E27" s="6"/>
      <c r="F27" s="6"/>
      <c r="G27" s="6"/>
      <c r="H27" s="6"/>
      <c r="I27" s="6"/>
      <c r="J27" s="6"/>
      <c r="K27" s="6"/>
      <c r="L27" s="6"/>
      <c r="M27" s="6"/>
      <c r="N27" s="6"/>
      <c r="O27" s="6"/>
      <c r="P27" s="6"/>
      <c r="Q27" s="7"/>
    </row>
    <row r="28" spans="2:17" x14ac:dyDescent="0.2">
      <c r="B28" s="5"/>
      <c r="C28" s="6"/>
      <c r="D28" s="6"/>
      <c r="E28" s="6"/>
      <c r="F28" s="6"/>
      <c r="G28" s="6"/>
      <c r="H28" s="6"/>
      <c r="I28" s="6"/>
      <c r="J28" s="6"/>
      <c r="K28" s="6"/>
      <c r="L28" s="6"/>
      <c r="M28" s="6"/>
      <c r="N28" s="6"/>
      <c r="O28" s="6"/>
      <c r="P28" s="6"/>
      <c r="Q28" s="7"/>
    </row>
    <row r="29" spans="2:17" x14ac:dyDescent="0.2">
      <c r="B29" s="5"/>
      <c r="C29" s="6"/>
      <c r="D29" s="6"/>
      <c r="E29" s="6"/>
      <c r="F29" s="6"/>
      <c r="G29" s="6"/>
      <c r="H29" s="6"/>
      <c r="I29" s="6"/>
      <c r="J29" s="6"/>
      <c r="K29" s="6"/>
      <c r="L29" s="6"/>
      <c r="M29" s="6"/>
      <c r="N29" s="6"/>
      <c r="O29" s="6"/>
      <c r="P29" s="6"/>
      <c r="Q29" s="7"/>
    </row>
    <row r="30" spans="2:17" x14ac:dyDescent="0.2">
      <c r="B30" s="5"/>
      <c r="C30" s="6"/>
      <c r="D30" s="6"/>
      <c r="E30" s="6"/>
      <c r="F30" s="6"/>
      <c r="G30" s="6"/>
      <c r="H30" s="6"/>
      <c r="I30" s="6"/>
      <c r="J30" s="6"/>
      <c r="K30" s="6"/>
      <c r="L30" s="6"/>
      <c r="M30" s="6"/>
      <c r="N30" s="6"/>
      <c r="O30" s="6"/>
      <c r="P30" s="6"/>
      <c r="Q30" s="7"/>
    </row>
    <row r="31" spans="2:17" x14ac:dyDescent="0.2">
      <c r="B31" s="5"/>
      <c r="C31" s="6"/>
      <c r="D31" s="6"/>
      <c r="E31" s="6"/>
      <c r="F31" s="6"/>
      <c r="G31" s="6"/>
      <c r="H31" s="6"/>
      <c r="I31" s="6"/>
      <c r="J31" s="6"/>
      <c r="K31" s="6"/>
      <c r="L31" s="6"/>
      <c r="M31" s="6"/>
      <c r="N31" s="6"/>
      <c r="O31" s="6"/>
      <c r="P31" s="6"/>
      <c r="Q31" s="7"/>
    </row>
    <row r="32" spans="2:17" x14ac:dyDescent="0.2">
      <c r="B32" s="5"/>
      <c r="C32" s="6"/>
      <c r="D32" s="6"/>
      <c r="E32" s="6"/>
      <c r="F32" s="6"/>
      <c r="G32" s="6"/>
      <c r="H32" s="6"/>
      <c r="I32" s="6"/>
      <c r="J32" s="6"/>
      <c r="K32" s="6"/>
      <c r="L32" s="6"/>
      <c r="M32" s="6"/>
      <c r="N32" s="6"/>
      <c r="O32" s="6"/>
      <c r="P32" s="6"/>
      <c r="Q32" s="7"/>
    </row>
    <row r="33" spans="2:17" x14ac:dyDescent="0.2">
      <c r="B33" s="5"/>
      <c r="C33" s="6"/>
      <c r="D33" s="6"/>
      <c r="E33" s="6"/>
      <c r="F33" s="6"/>
      <c r="G33" s="6"/>
      <c r="H33" s="6"/>
      <c r="I33" s="6"/>
      <c r="J33" s="6"/>
      <c r="K33" s="6"/>
      <c r="L33" s="6"/>
      <c r="M33" s="6"/>
      <c r="N33" s="6"/>
      <c r="O33" s="6"/>
      <c r="P33" s="6"/>
      <c r="Q33" s="7"/>
    </row>
    <row r="34" spans="2:17" x14ac:dyDescent="0.2">
      <c r="B34" s="5"/>
      <c r="C34" s="6"/>
      <c r="D34" s="6"/>
      <c r="E34" s="6" t="s">
        <v>3</v>
      </c>
      <c r="F34" s="6"/>
      <c r="G34" s="6"/>
      <c r="H34" s="6"/>
      <c r="I34" s="6"/>
      <c r="J34" s="6"/>
      <c r="K34" s="6"/>
      <c r="L34" s="6"/>
      <c r="M34" s="6"/>
      <c r="N34" s="6"/>
      <c r="O34" s="6"/>
      <c r="P34" s="6"/>
      <c r="Q34" s="7"/>
    </row>
    <row r="35" spans="2:17" x14ac:dyDescent="0.2">
      <c r="B35" s="5"/>
      <c r="C35" s="6"/>
      <c r="D35" s="6"/>
      <c r="E35" s="6"/>
      <c r="F35" s="6"/>
      <c r="G35" s="6"/>
      <c r="H35" s="6"/>
      <c r="I35" s="6"/>
      <c r="J35" s="6"/>
      <c r="K35" s="6"/>
      <c r="L35" s="6"/>
      <c r="M35" s="6"/>
      <c r="N35" s="6"/>
      <c r="O35" s="6"/>
      <c r="P35" s="6"/>
      <c r="Q35" s="7"/>
    </row>
    <row r="36" spans="2:17" x14ac:dyDescent="0.2">
      <c r="B36" s="5"/>
      <c r="C36" s="6"/>
      <c r="D36" s="6"/>
      <c r="E36" s="6"/>
      <c r="F36" s="6"/>
      <c r="G36" s="6"/>
      <c r="H36" s="6"/>
      <c r="I36" s="6"/>
      <c r="J36" s="6"/>
      <c r="K36" s="6"/>
      <c r="L36" s="6"/>
      <c r="M36" s="6"/>
      <c r="N36" s="6"/>
      <c r="O36" s="6"/>
      <c r="P36" s="6"/>
      <c r="Q36" s="7"/>
    </row>
    <row r="37" spans="2:17" x14ac:dyDescent="0.2">
      <c r="B37" s="5"/>
      <c r="C37" s="6"/>
      <c r="D37" s="6"/>
      <c r="E37" s="6"/>
      <c r="F37" s="6"/>
      <c r="G37" s="6"/>
      <c r="H37" s="6"/>
      <c r="I37" s="6"/>
      <c r="J37" s="6"/>
      <c r="K37" s="6"/>
      <c r="L37" s="6"/>
      <c r="M37" s="6"/>
      <c r="N37" s="6"/>
      <c r="O37" s="6"/>
      <c r="P37" s="6"/>
      <c r="Q37" s="7"/>
    </row>
    <row r="38" spans="2:17" x14ac:dyDescent="0.2">
      <c r="B38" s="5"/>
      <c r="C38" s="6"/>
      <c r="D38" s="6"/>
      <c r="E38" s="6"/>
      <c r="F38" s="6"/>
      <c r="G38" s="6"/>
      <c r="H38" s="6"/>
      <c r="I38" s="6"/>
      <c r="J38" s="6"/>
      <c r="K38" s="6"/>
      <c r="L38" s="6"/>
      <c r="M38" s="6"/>
      <c r="N38" s="6"/>
      <c r="O38" s="6"/>
      <c r="P38" s="6"/>
      <c r="Q38" s="7"/>
    </row>
    <row r="39" spans="2:17" x14ac:dyDescent="0.2">
      <c r="B39" s="5"/>
      <c r="C39" s="6"/>
      <c r="D39" s="6"/>
      <c r="E39" s="6"/>
      <c r="F39" s="6"/>
      <c r="G39" s="6"/>
      <c r="H39" s="6"/>
      <c r="I39" s="6"/>
      <c r="J39" s="6"/>
      <c r="K39" s="6"/>
      <c r="L39" s="6"/>
      <c r="M39" s="6"/>
      <c r="N39" s="6"/>
      <c r="O39" s="6"/>
      <c r="P39" s="6"/>
      <c r="Q39" s="7"/>
    </row>
    <row r="40" spans="2:17" x14ac:dyDescent="0.2">
      <c r="B40" s="5"/>
      <c r="C40" s="6"/>
      <c r="D40" s="6"/>
      <c r="E40" s="6"/>
      <c r="F40" s="6"/>
      <c r="G40" s="6"/>
      <c r="H40" s="6"/>
      <c r="I40" s="6"/>
      <c r="J40" s="6"/>
      <c r="K40" s="6"/>
      <c r="L40" s="6"/>
      <c r="M40" s="6"/>
      <c r="N40" s="6"/>
      <c r="O40" s="6"/>
      <c r="P40" s="6"/>
      <c r="Q40" s="7"/>
    </row>
    <row r="41" spans="2:17" x14ac:dyDescent="0.2">
      <c r="B41" s="5"/>
      <c r="C41" s="6"/>
      <c r="D41" s="6"/>
      <c r="E41" s="6"/>
      <c r="F41" s="6"/>
      <c r="G41" s="6"/>
      <c r="H41" s="6"/>
      <c r="I41" s="6"/>
      <c r="J41" s="6"/>
      <c r="K41" s="6"/>
      <c r="L41" s="6"/>
      <c r="M41" s="6"/>
      <c r="N41" s="6"/>
      <c r="O41" s="6"/>
      <c r="P41" s="6"/>
      <c r="Q41" s="7"/>
    </row>
    <row r="42" spans="2:17" x14ac:dyDescent="0.2">
      <c r="B42" s="5"/>
      <c r="C42" s="6"/>
      <c r="D42" s="6"/>
      <c r="E42" s="6"/>
      <c r="F42" s="6"/>
      <c r="G42" s="6"/>
      <c r="H42" s="6"/>
      <c r="I42" s="6"/>
      <c r="J42" s="6"/>
      <c r="K42" s="6"/>
      <c r="L42" s="6"/>
      <c r="M42" s="6"/>
      <c r="N42" s="6"/>
      <c r="O42" s="6"/>
      <c r="P42" s="6"/>
      <c r="Q42" s="7"/>
    </row>
    <row r="43" spans="2:17" x14ac:dyDescent="0.2">
      <c r="B43" s="5"/>
      <c r="C43" s="6"/>
      <c r="D43" s="6"/>
      <c r="E43" s="6"/>
      <c r="F43" s="6"/>
      <c r="G43" s="6"/>
      <c r="H43" s="6"/>
      <c r="I43" s="6"/>
      <c r="J43" s="6"/>
      <c r="K43" s="6"/>
      <c r="L43" s="6"/>
      <c r="M43" s="6"/>
      <c r="N43" s="6"/>
      <c r="O43" s="6"/>
      <c r="P43" s="6"/>
      <c r="Q43" s="7"/>
    </row>
    <row r="44" spans="2:17" x14ac:dyDescent="0.2">
      <c r="B44" s="5"/>
      <c r="C44" s="6"/>
      <c r="D44" s="6"/>
      <c r="E44" s="6"/>
      <c r="F44" s="6"/>
      <c r="G44" s="6"/>
      <c r="H44" s="6"/>
      <c r="I44" s="6"/>
      <c r="J44" s="6"/>
      <c r="K44" s="6"/>
      <c r="L44" s="6"/>
      <c r="M44" s="6"/>
      <c r="N44" s="6"/>
      <c r="O44" s="6"/>
      <c r="P44" s="6"/>
      <c r="Q44" s="7"/>
    </row>
    <row r="45" spans="2:17" ht="13.5" thickBot="1" x14ac:dyDescent="0.25">
      <c r="B45" s="9"/>
      <c r="C45" s="10"/>
      <c r="D45" s="10"/>
      <c r="E45" s="10"/>
      <c r="F45" s="10"/>
      <c r="G45" s="10"/>
      <c r="H45" s="10"/>
      <c r="I45" s="10"/>
      <c r="J45" s="10"/>
      <c r="K45" s="10"/>
      <c r="L45" s="10"/>
      <c r="M45" s="10"/>
      <c r="N45" s="10"/>
      <c r="O45" s="10"/>
      <c r="P45" s="10"/>
      <c r="Q45" s="43"/>
    </row>
    <row r="47" spans="2:17" ht="13.5" thickBot="1" x14ac:dyDescent="0.25"/>
    <row r="48" spans="2:17" x14ac:dyDescent="0.2">
      <c r="B48" s="2"/>
      <c r="C48" s="3"/>
      <c r="D48" s="3"/>
      <c r="E48" s="3"/>
      <c r="F48" s="3"/>
      <c r="G48" s="3"/>
      <c r="H48" s="3"/>
      <c r="I48" s="3"/>
      <c r="J48" s="3"/>
      <c r="K48" s="3"/>
      <c r="L48" s="3"/>
      <c r="M48" s="3"/>
      <c r="N48" s="3"/>
      <c r="O48" s="3"/>
      <c r="P48" s="3"/>
      <c r="Q48" s="4"/>
    </row>
    <row r="49" spans="2:17" x14ac:dyDescent="0.2">
      <c r="B49" s="5"/>
      <c r="C49" s="6"/>
      <c r="D49" s="6"/>
      <c r="E49" s="6"/>
      <c r="F49" s="6"/>
      <c r="G49" s="6"/>
      <c r="H49" s="6"/>
      <c r="I49" s="6"/>
      <c r="J49" s="6"/>
      <c r="K49" s="6"/>
      <c r="L49" s="6"/>
      <c r="M49" s="6"/>
      <c r="N49" s="6"/>
      <c r="O49" s="6"/>
      <c r="P49" s="6"/>
      <c r="Q49" s="7"/>
    </row>
    <row r="50" spans="2:17" x14ac:dyDescent="0.2">
      <c r="B50" s="5"/>
      <c r="C50" s="14"/>
      <c r="D50" s="191"/>
      <c r="E50" s="14"/>
      <c r="F50" s="14"/>
      <c r="G50" s="14"/>
      <c r="H50" s="14"/>
      <c r="I50" s="14"/>
      <c r="J50" s="14"/>
      <c r="K50" s="14"/>
      <c r="L50" s="14"/>
      <c r="M50" s="14"/>
      <c r="N50" s="14"/>
      <c r="O50" s="14"/>
      <c r="P50" s="14"/>
      <c r="Q50" s="7"/>
    </row>
    <row r="51" spans="2:17" x14ac:dyDescent="0.2">
      <c r="B51" s="5"/>
      <c r="C51" s="14"/>
      <c r="D51" s="194" t="s">
        <v>490</v>
      </c>
      <c r="E51" s="14"/>
      <c r="F51" s="14"/>
      <c r="G51" s="14"/>
      <c r="H51" s="14"/>
      <c r="I51" s="14"/>
      <c r="J51" s="14"/>
      <c r="K51" s="14"/>
      <c r="L51" s="14"/>
      <c r="M51" s="14"/>
      <c r="N51" s="14"/>
      <c r="O51" s="14"/>
      <c r="P51" s="14"/>
      <c r="Q51" s="7"/>
    </row>
    <row r="52" spans="2:17" x14ac:dyDescent="0.2">
      <c r="B52" s="5"/>
      <c r="C52" s="14"/>
      <c r="D52" s="14"/>
      <c r="E52" s="14"/>
      <c r="F52" s="14"/>
      <c r="G52" s="14"/>
      <c r="H52" s="14"/>
      <c r="I52" s="14"/>
      <c r="J52" s="14"/>
      <c r="K52" s="14"/>
      <c r="L52" s="14"/>
      <c r="M52" s="14"/>
      <c r="N52" s="14"/>
      <c r="O52" s="14"/>
      <c r="P52" s="14"/>
      <c r="Q52" s="7"/>
    </row>
    <row r="53" spans="2:17" x14ac:dyDescent="0.2">
      <c r="B53" s="5"/>
      <c r="C53" s="14"/>
      <c r="D53" s="232" t="s">
        <v>510</v>
      </c>
      <c r="E53" s="14"/>
      <c r="F53" s="14"/>
      <c r="G53" s="14"/>
      <c r="H53" s="14"/>
      <c r="I53" s="14"/>
      <c r="J53" s="14"/>
      <c r="K53" s="14"/>
      <c r="L53" s="14"/>
      <c r="M53" s="14"/>
      <c r="N53" s="14"/>
      <c r="O53" s="14"/>
      <c r="P53" s="14"/>
      <c r="Q53" s="7"/>
    </row>
    <row r="54" spans="2:17" x14ac:dyDescent="0.2">
      <c r="B54" s="5"/>
      <c r="C54" s="14"/>
      <c r="D54" s="14"/>
      <c r="E54" s="14"/>
      <c r="F54" s="14"/>
      <c r="G54" s="14"/>
      <c r="H54" s="14"/>
      <c r="I54" s="14"/>
      <c r="J54" s="14"/>
      <c r="K54" s="14"/>
      <c r="L54" s="14"/>
      <c r="M54" s="14"/>
      <c r="N54" s="14"/>
      <c r="O54" s="14"/>
      <c r="P54" s="14"/>
      <c r="Q54" s="7"/>
    </row>
    <row r="55" spans="2:17" x14ac:dyDescent="0.2">
      <c r="B55" s="5"/>
      <c r="C55" s="14"/>
      <c r="D55" s="232" t="s">
        <v>511</v>
      </c>
      <c r="E55" s="14"/>
      <c r="F55" s="14"/>
      <c r="G55" s="14"/>
      <c r="H55" s="14"/>
      <c r="I55" s="14"/>
      <c r="J55" s="14"/>
      <c r="K55" s="14"/>
      <c r="L55" s="14"/>
      <c r="M55" s="14"/>
      <c r="N55" s="14"/>
      <c r="O55" s="14"/>
      <c r="P55" s="14"/>
      <c r="Q55" s="7"/>
    </row>
    <row r="56" spans="2:17" x14ac:dyDescent="0.2">
      <c r="B56" s="5"/>
      <c r="C56" s="14"/>
      <c r="D56" s="14"/>
      <c r="E56" s="14"/>
      <c r="F56" s="14"/>
      <c r="G56" s="14"/>
      <c r="H56" s="14"/>
      <c r="I56" s="14"/>
      <c r="J56" s="14"/>
      <c r="K56" s="14"/>
      <c r="L56" s="14"/>
      <c r="M56" s="14"/>
      <c r="N56" s="14"/>
      <c r="O56" s="14"/>
      <c r="P56" s="14"/>
      <c r="Q56" s="7"/>
    </row>
    <row r="57" spans="2:17" x14ac:dyDescent="0.2">
      <c r="B57" s="5"/>
      <c r="C57" s="14"/>
      <c r="D57" s="232" t="s">
        <v>512</v>
      </c>
      <c r="E57" s="14"/>
      <c r="F57" s="14"/>
      <c r="G57" s="14"/>
      <c r="H57" s="14"/>
      <c r="I57" s="14"/>
      <c r="J57" s="14"/>
      <c r="K57" s="14"/>
      <c r="L57" s="14"/>
      <c r="M57" s="14"/>
      <c r="N57" s="14"/>
      <c r="O57" s="14"/>
      <c r="P57" s="14"/>
      <c r="Q57" s="7"/>
    </row>
    <row r="58" spans="2:17" x14ac:dyDescent="0.2">
      <c r="B58" s="5"/>
      <c r="C58" s="14"/>
      <c r="D58" s="14"/>
      <c r="E58" s="14"/>
      <c r="F58" s="14"/>
      <c r="G58" s="14"/>
      <c r="H58" s="14"/>
      <c r="I58" s="14"/>
      <c r="J58" s="14"/>
      <c r="K58" s="14"/>
      <c r="L58" s="14"/>
      <c r="M58" s="14"/>
      <c r="N58" s="14"/>
      <c r="O58" s="14"/>
      <c r="P58" s="14"/>
      <c r="Q58" s="7"/>
    </row>
    <row r="59" spans="2:17" x14ac:dyDescent="0.2">
      <c r="B59" s="5"/>
      <c r="C59" s="14"/>
      <c r="D59" s="232" t="s">
        <v>513</v>
      </c>
      <c r="E59" s="14"/>
      <c r="F59" s="14"/>
      <c r="G59" s="14"/>
      <c r="H59" s="14"/>
      <c r="I59" s="14"/>
      <c r="J59" s="14"/>
      <c r="K59" s="14"/>
      <c r="L59" s="14"/>
      <c r="M59" s="14"/>
      <c r="N59" s="14"/>
      <c r="O59" s="14"/>
      <c r="P59" s="14"/>
      <c r="Q59" s="7"/>
    </row>
    <row r="60" spans="2:17" x14ac:dyDescent="0.2">
      <c r="B60" s="5"/>
      <c r="C60" s="14"/>
      <c r="D60" s="14"/>
      <c r="E60" s="14"/>
      <c r="F60" s="14"/>
      <c r="G60" s="14"/>
      <c r="H60" s="14"/>
      <c r="I60" s="14"/>
      <c r="J60" s="14"/>
      <c r="K60" s="14"/>
      <c r="L60" s="14"/>
      <c r="M60" s="14"/>
      <c r="N60" s="14"/>
      <c r="O60" s="14"/>
      <c r="P60" s="14"/>
      <c r="Q60" s="7"/>
    </row>
    <row r="61" spans="2:17" x14ac:dyDescent="0.2">
      <c r="B61" s="5"/>
      <c r="C61" s="14"/>
      <c r="D61" s="232" t="s">
        <v>514</v>
      </c>
      <c r="E61" s="14"/>
      <c r="F61" s="14"/>
      <c r="G61" s="14"/>
      <c r="H61" s="14"/>
      <c r="I61" s="14"/>
      <c r="J61" s="14"/>
      <c r="K61" s="14"/>
      <c r="L61" s="14"/>
      <c r="M61" s="14"/>
      <c r="N61" s="14"/>
      <c r="O61" s="14"/>
      <c r="P61" s="14"/>
      <c r="Q61" s="7"/>
    </row>
    <row r="62" spans="2:17" x14ac:dyDescent="0.2">
      <c r="B62" s="5"/>
      <c r="C62" s="14"/>
      <c r="D62" s="14"/>
      <c r="E62" s="14"/>
      <c r="F62" s="14"/>
      <c r="G62" s="14"/>
      <c r="H62" s="14"/>
      <c r="I62" s="14"/>
      <c r="J62" s="14"/>
      <c r="K62" s="14"/>
      <c r="L62" s="14"/>
      <c r="M62" s="14"/>
      <c r="N62" s="14"/>
      <c r="O62" s="14"/>
      <c r="P62" s="14"/>
      <c r="Q62" s="7"/>
    </row>
    <row r="63" spans="2:17" x14ac:dyDescent="0.2">
      <c r="B63" s="5"/>
      <c r="C63" s="14"/>
      <c r="D63" s="14" t="s">
        <v>499</v>
      </c>
      <c r="E63" s="14"/>
      <c r="F63" s="14"/>
      <c r="G63" s="14"/>
      <c r="H63" s="14"/>
      <c r="I63" s="14"/>
      <c r="J63" s="14"/>
      <c r="K63" s="14"/>
      <c r="L63" s="14"/>
      <c r="M63" s="14"/>
      <c r="N63" s="14"/>
      <c r="O63" s="14"/>
      <c r="P63" s="14"/>
      <c r="Q63" s="7"/>
    </row>
    <row r="64" spans="2:17" x14ac:dyDescent="0.2">
      <c r="B64" s="5"/>
      <c r="C64" s="14"/>
      <c r="D64" s="14"/>
      <c r="E64" s="14"/>
      <c r="F64" s="14"/>
      <c r="G64" s="14"/>
      <c r="H64" s="14"/>
      <c r="I64" s="14"/>
      <c r="J64" s="14"/>
      <c r="K64" s="14"/>
      <c r="L64" s="14"/>
      <c r="M64" s="14"/>
      <c r="N64" s="14"/>
      <c r="O64" s="14"/>
      <c r="P64" s="14"/>
      <c r="Q64" s="7"/>
    </row>
    <row r="65" spans="2:17" x14ac:dyDescent="0.2">
      <c r="B65" s="5"/>
      <c r="C65" s="14"/>
      <c r="D65" s="14" t="s">
        <v>491</v>
      </c>
      <c r="E65" s="14"/>
      <c r="F65" s="14"/>
      <c r="G65" s="14"/>
      <c r="H65" s="14"/>
      <c r="I65" s="14"/>
      <c r="J65" s="14"/>
      <c r="K65" s="14"/>
      <c r="L65" s="14"/>
      <c r="M65" s="14"/>
      <c r="N65" s="14"/>
      <c r="O65" s="14"/>
      <c r="P65" s="14"/>
      <c r="Q65" s="7"/>
    </row>
    <row r="66" spans="2:17" x14ac:dyDescent="0.2">
      <c r="B66" s="5"/>
      <c r="C66" s="14"/>
      <c r="D66" s="1" t="s">
        <v>492</v>
      </c>
      <c r="E66" s="14"/>
      <c r="F66" s="14"/>
      <c r="G66" s="14"/>
      <c r="H66" s="14"/>
      <c r="I66" s="14"/>
      <c r="J66" s="14"/>
      <c r="K66" s="14"/>
      <c r="L66" s="14"/>
      <c r="M66" s="14"/>
      <c r="N66" s="14"/>
      <c r="O66" s="14"/>
      <c r="P66" s="14"/>
      <c r="Q66" s="7"/>
    </row>
    <row r="67" spans="2:17" x14ac:dyDescent="0.2">
      <c r="B67" s="5"/>
      <c r="C67" s="14"/>
      <c r="D67" s="14" t="s">
        <v>493</v>
      </c>
      <c r="E67" s="14"/>
      <c r="F67" s="14"/>
      <c r="G67" s="14"/>
      <c r="H67" s="14"/>
      <c r="I67" s="14"/>
      <c r="J67" s="14"/>
      <c r="K67" s="14"/>
      <c r="L67" s="14"/>
      <c r="M67" s="14"/>
      <c r="N67" s="14"/>
      <c r="O67" s="14"/>
      <c r="P67" s="14"/>
      <c r="Q67" s="7"/>
    </row>
    <row r="68" spans="2:17" x14ac:dyDescent="0.2">
      <c r="B68" s="5"/>
      <c r="C68" s="14"/>
      <c r="D68" s="14" t="s">
        <v>498</v>
      </c>
      <c r="E68" s="14"/>
      <c r="F68" s="14"/>
      <c r="G68" s="14"/>
      <c r="H68" s="14"/>
      <c r="I68" s="14"/>
      <c r="J68" s="14"/>
      <c r="K68" s="14"/>
      <c r="L68" s="14"/>
      <c r="M68" s="14"/>
      <c r="N68" s="14"/>
      <c r="O68" s="14"/>
      <c r="P68" s="14"/>
      <c r="Q68" s="7"/>
    </row>
    <row r="69" spans="2:17" x14ac:dyDescent="0.2">
      <c r="B69" s="5"/>
      <c r="C69" s="14"/>
      <c r="D69" s="14"/>
      <c r="E69" s="14"/>
      <c r="F69" s="14"/>
      <c r="G69" s="14"/>
      <c r="H69" s="14"/>
      <c r="I69" s="14"/>
      <c r="J69" s="14"/>
      <c r="K69" s="14"/>
      <c r="L69" s="14"/>
      <c r="M69" s="14"/>
      <c r="N69" s="14"/>
      <c r="O69" s="14"/>
      <c r="P69" s="14"/>
      <c r="Q69" s="7"/>
    </row>
    <row r="70" spans="2:17" x14ac:dyDescent="0.2">
      <c r="B70" s="5"/>
      <c r="C70" s="14"/>
      <c r="D70" s="14" t="s">
        <v>494</v>
      </c>
      <c r="E70" s="14"/>
      <c r="F70" s="14"/>
      <c r="G70" s="14"/>
      <c r="H70" s="14"/>
      <c r="I70" s="14"/>
      <c r="J70" s="14"/>
      <c r="K70" s="14"/>
      <c r="L70" s="14"/>
      <c r="M70" s="14"/>
      <c r="N70" s="14"/>
      <c r="O70" s="14"/>
      <c r="P70" s="14"/>
      <c r="Q70" s="7"/>
    </row>
    <row r="71" spans="2:17" x14ac:dyDescent="0.2">
      <c r="B71" s="5"/>
      <c r="C71" s="14"/>
      <c r="D71" s="14"/>
      <c r="E71" s="14"/>
      <c r="F71" s="14"/>
      <c r="G71" s="14"/>
      <c r="H71" s="14"/>
      <c r="I71" s="14"/>
      <c r="J71" s="14"/>
      <c r="K71" s="14"/>
      <c r="L71" s="14"/>
      <c r="M71" s="14"/>
      <c r="N71" s="14"/>
      <c r="O71" s="14"/>
      <c r="P71" s="14"/>
      <c r="Q71" s="7"/>
    </row>
    <row r="72" spans="2:17" x14ac:dyDescent="0.2">
      <c r="B72" s="5"/>
      <c r="C72" s="14"/>
      <c r="D72" s="232" t="s">
        <v>515</v>
      </c>
      <c r="E72" s="14"/>
      <c r="F72" s="14"/>
      <c r="G72" s="14"/>
      <c r="H72" s="14"/>
      <c r="I72" s="14"/>
      <c r="J72" s="14"/>
      <c r="K72" s="14"/>
      <c r="L72" s="14"/>
      <c r="M72" s="14"/>
      <c r="N72" s="14"/>
      <c r="O72" s="14"/>
      <c r="P72" s="14"/>
      <c r="Q72" s="7"/>
    </row>
    <row r="73" spans="2:17" x14ac:dyDescent="0.2">
      <c r="B73" s="5"/>
      <c r="C73" s="14"/>
      <c r="D73" s="14" t="s">
        <v>495</v>
      </c>
      <c r="E73" s="14"/>
      <c r="F73" s="14"/>
      <c r="G73" s="14"/>
      <c r="H73" s="14"/>
      <c r="I73" s="14"/>
      <c r="J73" s="14"/>
      <c r="K73" s="14"/>
      <c r="L73" s="14"/>
      <c r="M73" s="14"/>
      <c r="N73" s="14"/>
      <c r="O73" s="14"/>
      <c r="P73" s="14"/>
      <c r="Q73" s="7"/>
    </row>
    <row r="74" spans="2:17" x14ac:dyDescent="0.2">
      <c r="B74" s="5"/>
      <c r="C74" s="14"/>
      <c r="D74" s="14"/>
      <c r="E74" s="14"/>
      <c r="F74" s="14"/>
      <c r="G74" s="14"/>
      <c r="H74" s="14"/>
      <c r="I74" s="14"/>
      <c r="J74" s="14"/>
      <c r="K74" s="14"/>
      <c r="L74" s="14"/>
      <c r="M74" s="14"/>
      <c r="N74" s="14"/>
      <c r="O74" s="14"/>
      <c r="P74" s="14"/>
      <c r="Q74" s="7"/>
    </row>
    <row r="75" spans="2:17" x14ac:dyDescent="0.2">
      <c r="B75" s="5"/>
      <c r="C75" s="14"/>
      <c r="D75" s="14" t="s">
        <v>496</v>
      </c>
      <c r="E75" s="14"/>
      <c r="F75" s="14"/>
      <c r="G75" s="14"/>
      <c r="H75" s="14"/>
      <c r="I75" s="14"/>
      <c r="J75" s="14"/>
      <c r="K75" s="14"/>
      <c r="L75" s="14"/>
      <c r="M75" s="14"/>
      <c r="N75" s="14"/>
      <c r="O75" s="14"/>
      <c r="P75" s="14"/>
      <c r="Q75" s="7"/>
    </row>
    <row r="76" spans="2:17" x14ac:dyDescent="0.2">
      <c r="B76" s="5"/>
      <c r="C76" s="14"/>
      <c r="D76" s="14"/>
      <c r="E76" s="14"/>
      <c r="F76" s="14"/>
      <c r="G76" s="14"/>
      <c r="H76" s="14"/>
      <c r="I76" s="14"/>
      <c r="J76" s="14"/>
      <c r="K76" s="14"/>
      <c r="L76" s="14"/>
      <c r="M76" s="14"/>
      <c r="N76" s="14"/>
      <c r="O76" s="14"/>
      <c r="P76" s="14"/>
      <c r="Q76" s="7"/>
    </row>
    <row r="77" spans="2:17" x14ac:dyDescent="0.2">
      <c r="B77" s="5"/>
      <c r="C77" s="14"/>
      <c r="D77" s="14" t="s">
        <v>497</v>
      </c>
      <c r="E77" s="14"/>
      <c r="F77" s="14"/>
      <c r="G77" s="14"/>
      <c r="H77" s="14"/>
      <c r="I77" s="14"/>
      <c r="J77" s="14"/>
      <c r="K77" s="14"/>
      <c r="L77" s="14"/>
      <c r="M77" s="14"/>
      <c r="N77" s="14"/>
      <c r="O77" s="14"/>
      <c r="P77" s="14"/>
      <c r="Q77" s="7"/>
    </row>
    <row r="78" spans="2:17" x14ac:dyDescent="0.2">
      <c r="B78" s="5"/>
      <c r="C78" s="14"/>
      <c r="D78" s="14"/>
      <c r="E78" s="14"/>
      <c r="F78" s="14"/>
      <c r="G78" s="14"/>
      <c r="H78" s="14"/>
      <c r="I78" s="14"/>
      <c r="J78" s="14"/>
      <c r="K78" s="14"/>
      <c r="L78" s="14"/>
      <c r="M78" s="14"/>
      <c r="N78" s="14"/>
      <c r="O78" s="14"/>
      <c r="P78" s="14"/>
      <c r="Q78" s="7"/>
    </row>
    <row r="79" spans="2:17" ht="13.5" thickBot="1" x14ac:dyDescent="0.25">
      <c r="B79" s="9"/>
      <c r="C79" s="10"/>
      <c r="D79" s="10"/>
      <c r="E79" s="10"/>
      <c r="F79" s="10"/>
      <c r="G79" s="10"/>
      <c r="H79" s="10"/>
      <c r="I79" s="10"/>
      <c r="J79" s="10"/>
      <c r="K79" s="10"/>
      <c r="L79" s="10"/>
      <c r="M79" s="10"/>
      <c r="N79" s="10"/>
      <c r="O79" s="10"/>
      <c r="P79" s="10"/>
      <c r="Q79" s="43"/>
    </row>
  </sheetData>
  <sheetProtection algorithmName="SHA-512" hashValue="pm/k6XWAxc+8Rn1o5jXBGwbrnXjB4/AydzZfTZTG6UUZf4Oq2mwce7mcSirbCFESbVtatYTuJkMW13RFJjx09A==" saltValue="m6qIsWsycIR40FFnWh5lDg==" spinCount="100000" sheet="1" objects="1" scenarios="1" insertHyperlinks="0" selectLockedCells="1" selectUnlockedCells="1"/>
  <phoneticPr fontId="2" type="noConversion"/>
  <pageMargins left="0.75" right="0.75" top="1" bottom="1" header="0.5" footer="0.5"/>
  <pageSetup paperSize="9" scale="56" orientation="portrait" r:id="rId1"/>
  <headerFooter alignWithMargins="0">
    <oddFooter>&amp;C&amp;9www.excelinbusiness.co.uk</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Q35"/>
  <sheetViews>
    <sheetView showRowColHeaders="0" zoomScale="88" workbookViewId="0">
      <selection activeCell="A2" sqref="A2"/>
    </sheetView>
  </sheetViews>
  <sheetFormatPr defaultColWidth="9.140625" defaultRowHeight="12.75" x14ac:dyDescent="0.2"/>
  <cols>
    <col min="1" max="16384" width="9.140625" style="1"/>
  </cols>
  <sheetData>
    <row r="2" spans="2:17" ht="13.5" thickBot="1" x14ac:dyDescent="0.25"/>
    <row r="3" spans="2:17" x14ac:dyDescent="0.2">
      <c r="B3" s="15"/>
      <c r="C3" s="16"/>
      <c r="D3" s="16"/>
      <c r="E3" s="16"/>
      <c r="F3" s="16"/>
      <c r="G3" s="16"/>
      <c r="H3" s="16"/>
      <c r="I3" s="16"/>
      <c r="J3" s="16"/>
      <c r="K3" s="16"/>
      <c r="L3" s="16"/>
      <c r="M3" s="16"/>
      <c r="N3" s="16"/>
      <c r="O3" s="16"/>
      <c r="P3" s="16"/>
      <c r="Q3" s="17"/>
    </row>
    <row r="4" spans="2:17" x14ac:dyDescent="0.2">
      <c r="B4" s="18"/>
      <c r="C4" s="14"/>
      <c r="D4" s="14"/>
      <c r="E4" s="14"/>
      <c r="F4" s="14"/>
      <c r="G4" s="14"/>
      <c r="H4" s="14"/>
      <c r="I4" s="14"/>
      <c r="J4" s="14"/>
      <c r="K4" s="14"/>
      <c r="L4" s="14"/>
      <c r="M4" s="14"/>
      <c r="N4" s="14"/>
      <c r="O4" s="14"/>
      <c r="P4" s="14"/>
      <c r="Q4" s="19"/>
    </row>
    <row r="5" spans="2:17" x14ac:dyDescent="0.2">
      <c r="B5" s="18"/>
      <c r="C5" s="14"/>
      <c r="D5" s="14"/>
      <c r="E5" s="14"/>
      <c r="F5" s="14"/>
      <c r="G5" s="14"/>
      <c r="H5" s="14"/>
      <c r="I5" s="14"/>
      <c r="J5" s="14"/>
      <c r="K5" s="14"/>
      <c r="L5" s="14"/>
      <c r="M5" s="14"/>
      <c r="N5" s="14"/>
      <c r="O5" s="14"/>
      <c r="P5" s="14"/>
      <c r="Q5" s="19"/>
    </row>
    <row r="6" spans="2:17" x14ac:dyDescent="0.2">
      <c r="B6" s="18"/>
      <c r="C6" s="14"/>
      <c r="D6" s="14"/>
      <c r="E6" s="14"/>
      <c r="F6" s="14"/>
      <c r="G6" s="14"/>
      <c r="H6" s="14"/>
      <c r="I6" s="14"/>
      <c r="J6" s="14"/>
      <c r="K6" s="14"/>
      <c r="L6" s="14"/>
      <c r="M6" s="14"/>
      <c r="N6" s="14"/>
      <c r="O6" s="14"/>
      <c r="P6" s="14"/>
      <c r="Q6" s="19"/>
    </row>
    <row r="7" spans="2:17" x14ac:dyDescent="0.2">
      <c r="B7" s="18"/>
      <c r="C7" s="14"/>
      <c r="D7" s="14"/>
      <c r="E7" s="14"/>
      <c r="F7" s="14"/>
      <c r="G7" s="14"/>
      <c r="H7" s="14"/>
      <c r="I7" s="14"/>
      <c r="J7" s="14"/>
      <c r="K7" s="14"/>
      <c r="L7" s="14"/>
      <c r="M7" s="14"/>
      <c r="N7" s="14"/>
      <c r="O7" s="14"/>
      <c r="P7" s="14"/>
      <c r="Q7" s="19"/>
    </row>
    <row r="8" spans="2:17" x14ac:dyDescent="0.2">
      <c r="B8" s="18"/>
      <c r="C8" s="14"/>
      <c r="D8" s="14"/>
      <c r="E8" s="14"/>
      <c r="F8" s="14"/>
      <c r="G8" s="14"/>
      <c r="H8" s="14"/>
      <c r="I8" s="14"/>
      <c r="J8" s="14"/>
      <c r="K8" s="14"/>
      <c r="L8" s="14"/>
      <c r="M8" s="14"/>
      <c r="N8" s="14"/>
      <c r="O8" s="14"/>
      <c r="P8" s="14"/>
      <c r="Q8" s="19"/>
    </row>
    <row r="9" spans="2:17" x14ac:dyDescent="0.2">
      <c r="B9" s="18"/>
      <c r="C9" s="14"/>
      <c r="D9" s="14"/>
      <c r="E9" s="14"/>
      <c r="F9" s="14"/>
      <c r="G9" s="14"/>
      <c r="H9" s="14"/>
      <c r="I9" s="14"/>
      <c r="J9" s="14"/>
      <c r="K9" s="14"/>
      <c r="L9" s="14"/>
      <c r="M9" s="14"/>
      <c r="N9" s="14"/>
      <c r="O9" s="14"/>
      <c r="P9" s="14"/>
      <c r="Q9" s="19"/>
    </row>
    <row r="10" spans="2:17" x14ac:dyDescent="0.2">
      <c r="B10" s="18"/>
      <c r="C10" s="14"/>
      <c r="D10" s="14"/>
      <c r="E10" s="14"/>
      <c r="F10" s="14"/>
      <c r="G10" s="14"/>
      <c r="H10" s="14"/>
      <c r="I10" s="14"/>
      <c r="J10" s="14"/>
      <c r="K10" s="14"/>
      <c r="L10" s="14"/>
      <c r="M10" s="14"/>
      <c r="N10" s="14"/>
      <c r="O10" s="14"/>
      <c r="P10" s="14"/>
      <c r="Q10" s="19"/>
    </row>
    <row r="11" spans="2:17" x14ac:dyDescent="0.2">
      <c r="B11" s="18"/>
      <c r="C11" s="14"/>
      <c r="D11" s="14"/>
      <c r="E11" s="14"/>
      <c r="F11" s="14"/>
      <c r="G11" s="14"/>
      <c r="H11" s="14"/>
      <c r="I11" s="14"/>
      <c r="J11" s="14"/>
      <c r="K11" s="14"/>
      <c r="L11" s="14"/>
      <c r="M11" s="14"/>
      <c r="N11" s="14"/>
      <c r="O11" s="14"/>
      <c r="P11" s="14"/>
      <c r="Q11" s="19"/>
    </row>
    <row r="12" spans="2:17" x14ac:dyDescent="0.2">
      <c r="B12" s="18"/>
      <c r="C12" s="14"/>
      <c r="D12" s="14"/>
      <c r="E12" s="14"/>
      <c r="F12" s="14"/>
      <c r="G12" s="14"/>
      <c r="H12" s="14"/>
      <c r="I12" s="14"/>
      <c r="J12" s="14"/>
      <c r="K12" s="14"/>
      <c r="L12" s="14"/>
      <c r="M12" s="14"/>
      <c r="N12" s="14"/>
      <c r="O12" s="14"/>
      <c r="P12" s="14"/>
      <c r="Q12" s="19"/>
    </row>
    <row r="13" spans="2:17" x14ac:dyDescent="0.2">
      <c r="B13" s="18"/>
      <c r="C13" s="14"/>
      <c r="D13" s="14"/>
      <c r="E13" s="14"/>
      <c r="F13" s="14"/>
      <c r="G13" s="14"/>
      <c r="H13" s="14"/>
      <c r="I13" s="14"/>
      <c r="J13" s="14"/>
      <c r="K13" s="14"/>
      <c r="L13" s="14"/>
      <c r="M13" s="14"/>
      <c r="N13" s="14"/>
      <c r="O13" s="14"/>
      <c r="P13" s="14"/>
      <c r="Q13" s="19"/>
    </row>
    <row r="14" spans="2:17" x14ac:dyDescent="0.2">
      <c r="B14" s="18"/>
      <c r="C14" s="14"/>
      <c r="D14" s="14"/>
      <c r="E14" s="14"/>
      <c r="F14" s="14"/>
      <c r="G14" s="14"/>
      <c r="H14" s="14"/>
      <c r="I14" s="14"/>
      <c r="J14" s="14"/>
      <c r="K14" s="14"/>
      <c r="L14" s="14"/>
      <c r="M14" s="14"/>
      <c r="N14" s="14"/>
      <c r="O14" s="14"/>
      <c r="P14" s="14"/>
      <c r="Q14" s="19"/>
    </row>
    <row r="15" spans="2:17" x14ac:dyDescent="0.2">
      <c r="B15" s="18"/>
      <c r="C15" s="14"/>
      <c r="D15" s="14"/>
      <c r="E15" s="14"/>
      <c r="F15" s="14"/>
      <c r="G15" s="14"/>
      <c r="H15" s="14"/>
      <c r="I15" s="14"/>
      <c r="J15" s="14"/>
      <c r="K15" s="14"/>
      <c r="L15" s="14"/>
      <c r="M15" s="14"/>
      <c r="N15" s="14"/>
      <c r="O15" s="14"/>
      <c r="P15" s="14"/>
      <c r="Q15" s="19"/>
    </row>
    <row r="16" spans="2:17" x14ac:dyDescent="0.2">
      <c r="B16" s="18"/>
      <c r="C16" s="14"/>
      <c r="D16" s="14"/>
      <c r="E16" s="14"/>
      <c r="F16" s="14"/>
      <c r="G16" s="14"/>
      <c r="H16" s="14"/>
      <c r="I16" s="14"/>
      <c r="J16" s="14"/>
      <c r="K16" s="14"/>
      <c r="L16" s="14"/>
      <c r="M16" s="14"/>
      <c r="N16" s="14"/>
      <c r="O16" s="14"/>
      <c r="P16" s="14"/>
      <c r="Q16" s="19"/>
    </row>
    <row r="17" spans="2:17" x14ac:dyDescent="0.2">
      <c r="B17" s="18"/>
      <c r="C17" s="14"/>
      <c r="D17" s="14"/>
      <c r="E17" s="14"/>
      <c r="F17" s="14"/>
      <c r="G17" s="14"/>
      <c r="H17" s="14"/>
      <c r="I17" s="14"/>
      <c r="J17" s="14"/>
      <c r="K17" s="14"/>
      <c r="L17" s="14"/>
      <c r="M17" s="14"/>
      <c r="N17" s="14"/>
      <c r="O17" s="14"/>
      <c r="P17" s="14"/>
      <c r="Q17" s="19"/>
    </row>
    <row r="18" spans="2:17" x14ac:dyDescent="0.2">
      <c r="B18" s="18"/>
      <c r="C18" s="14"/>
      <c r="D18" s="14"/>
      <c r="E18" s="14"/>
      <c r="F18" s="14"/>
      <c r="G18" s="14"/>
      <c r="H18" s="14"/>
      <c r="I18" s="14"/>
      <c r="J18" s="14"/>
      <c r="K18" s="14"/>
      <c r="L18" s="14"/>
      <c r="M18" s="14"/>
      <c r="N18" s="14"/>
      <c r="O18" s="14"/>
      <c r="P18" s="14"/>
      <c r="Q18" s="19"/>
    </row>
    <row r="19" spans="2:17" x14ac:dyDescent="0.2">
      <c r="B19" s="18"/>
      <c r="C19" s="14"/>
      <c r="D19" s="14"/>
      <c r="E19" s="14"/>
      <c r="F19" s="14"/>
      <c r="G19" s="14"/>
      <c r="H19" s="14"/>
      <c r="I19" s="14"/>
      <c r="J19" s="14"/>
      <c r="K19" s="14"/>
      <c r="L19" s="14"/>
      <c r="M19" s="14"/>
      <c r="N19" s="14"/>
      <c r="O19" s="14"/>
      <c r="P19" s="14"/>
      <c r="Q19" s="19"/>
    </row>
    <row r="20" spans="2:17" x14ac:dyDescent="0.2">
      <c r="B20" s="18"/>
      <c r="C20" s="14"/>
      <c r="D20" s="14"/>
      <c r="E20" s="14"/>
      <c r="F20" s="14"/>
      <c r="G20" s="14"/>
      <c r="H20" s="14"/>
      <c r="I20" s="14"/>
      <c r="J20" s="14"/>
      <c r="K20" s="14"/>
      <c r="L20" s="14"/>
      <c r="M20" s="14"/>
      <c r="N20" s="14"/>
      <c r="O20" s="14"/>
      <c r="P20" s="14"/>
      <c r="Q20" s="19"/>
    </row>
    <row r="21" spans="2:17" x14ac:dyDescent="0.2">
      <c r="B21" s="18"/>
      <c r="C21" s="14"/>
      <c r="D21" s="14"/>
      <c r="E21" s="14"/>
      <c r="F21" s="14"/>
      <c r="G21" s="14"/>
      <c r="H21" s="14"/>
      <c r="I21" s="14"/>
      <c r="J21" s="14"/>
      <c r="K21" s="14"/>
      <c r="L21" s="14"/>
      <c r="M21" s="14"/>
      <c r="N21" s="14"/>
      <c r="O21" s="14"/>
      <c r="P21" s="14"/>
      <c r="Q21" s="19"/>
    </row>
    <row r="22" spans="2:17" x14ac:dyDescent="0.2">
      <c r="B22" s="18"/>
      <c r="C22" s="14"/>
      <c r="D22" s="14"/>
      <c r="E22" s="14"/>
      <c r="F22" s="14"/>
      <c r="G22" s="14"/>
      <c r="H22" s="14"/>
      <c r="I22" s="14"/>
      <c r="J22" s="14"/>
      <c r="K22" s="14"/>
      <c r="L22" s="14"/>
      <c r="M22" s="14"/>
      <c r="N22" s="14"/>
      <c r="O22" s="14"/>
      <c r="P22" s="14"/>
      <c r="Q22" s="19"/>
    </row>
    <row r="23" spans="2:17" x14ac:dyDescent="0.2">
      <c r="B23" s="18"/>
      <c r="C23" s="14"/>
      <c r="D23" s="14"/>
      <c r="E23" s="14"/>
      <c r="F23" s="14"/>
      <c r="G23" s="14"/>
      <c r="H23" s="14"/>
      <c r="I23" s="14"/>
      <c r="J23" s="14"/>
      <c r="K23" s="14"/>
      <c r="L23" s="14"/>
      <c r="M23" s="14"/>
      <c r="N23" s="14"/>
      <c r="O23" s="14"/>
      <c r="P23" s="14"/>
      <c r="Q23" s="19"/>
    </row>
    <row r="24" spans="2:17" x14ac:dyDescent="0.2">
      <c r="B24" s="18"/>
      <c r="C24" s="14"/>
      <c r="D24" s="14"/>
      <c r="E24" s="14"/>
      <c r="F24" s="14"/>
      <c r="G24" s="14"/>
      <c r="H24" s="14"/>
      <c r="I24" s="14"/>
      <c r="J24" s="14"/>
      <c r="K24" s="14"/>
      <c r="L24" s="14"/>
      <c r="M24" s="14"/>
      <c r="N24" s="14"/>
      <c r="O24" s="14"/>
      <c r="P24" s="14"/>
      <c r="Q24" s="19"/>
    </row>
    <row r="25" spans="2:17" x14ac:dyDescent="0.2">
      <c r="B25" s="18"/>
      <c r="C25" s="14"/>
      <c r="D25" s="14"/>
      <c r="E25" s="14"/>
      <c r="F25" s="14"/>
      <c r="G25" s="14"/>
      <c r="H25" s="14"/>
      <c r="I25" s="14"/>
      <c r="J25" s="14"/>
      <c r="K25" s="14"/>
      <c r="L25" s="14"/>
      <c r="M25" s="14"/>
      <c r="N25" s="14"/>
      <c r="O25" s="14"/>
      <c r="P25" s="14"/>
      <c r="Q25" s="19"/>
    </row>
    <row r="26" spans="2:17" x14ac:dyDescent="0.2">
      <c r="B26" s="18"/>
      <c r="C26" s="14"/>
      <c r="D26" s="14"/>
      <c r="E26" s="14"/>
      <c r="F26" s="14"/>
      <c r="G26" s="14"/>
      <c r="H26" s="14"/>
      <c r="I26" s="14"/>
      <c r="J26" s="14"/>
      <c r="K26" s="14"/>
      <c r="L26" s="14"/>
      <c r="M26" s="14"/>
      <c r="N26" s="14"/>
      <c r="O26" s="14"/>
      <c r="P26" s="14"/>
      <c r="Q26" s="19"/>
    </row>
    <row r="27" spans="2:17" x14ac:dyDescent="0.2">
      <c r="B27" s="18"/>
      <c r="C27" s="14"/>
      <c r="D27" s="14"/>
      <c r="E27" s="14"/>
      <c r="F27" s="14"/>
      <c r="G27" s="14"/>
      <c r="H27" s="14"/>
      <c r="I27" s="14"/>
      <c r="J27" s="14"/>
      <c r="K27" s="14"/>
      <c r="L27" s="14"/>
      <c r="M27" s="14"/>
      <c r="N27" s="14"/>
      <c r="O27" s="14"/>
      <c r="P27" s="14"/>
      <c r="Q27" s="19"/>
    </row>
    <row r="28" spans="2:17" x14ac:dyDescent="0.2">
      <c r="B28" s="18"/>
      <c r="C28" s="14"/>
      <c r="D28" s="14"/>
      <c r="E28" s="14"/>
      <c r="F28" s="14"/>
      <c r="G28" s="14"/>
      <c r="H28" s="14"/>
      <c r="I28" s="14"/>
      <c r="J28" s="14"/>
      <c r="K28" s="14"/>
      <c r="L28" s="14"/>
      <c r="M28" s="14"/>
      <c r="N28" s="14"/>
      <c r="O28" s="14"/>
      <c r="P28" s="14"/>
      <c r="Q28" s="19"/>
    </row>
    <row r="29" spans="2:17" x14ac:dyDescent="0.2">
      <c r="B29" s="18"/>
      <c r="C29" s="14"/>
      <c r="D29" s="14"/>
      <c r="E29" s="14"/>
      <c r="F29" s="14"/>
      <c r="G29" s="14"/>
      <c r="H29" s="14"/>
      <c r="I29" s="14"/>
      <c r="J29" s="14"/>
      <c r="K29" s="14"/>
      <c r="L29" s="14"/>
      <c r="M29" s="14"/>
      <c r="N29" s="14"/>
      <c r="O29" s="14"/>
      <c r="P29" s="14"/>
      <c r="Q29" s="19"/>
    </row>
    <row r="30" spans="2:17" x14ac:dyDescent="0.2">
      <c r="B30" s="18"/>
      <c r="C30" s="14"/>
      <c r="D30" s="14"/>
      <c r="E30" s="14"/>
      <c r="F30" s="14"/>
      <c r="G30" s="14"/>
      <c r="H30" s="14"/>
      <c r="I30" s="14"/>
      <c r="J30" s="14"/>
      <c r="K30" s="14"/>
      <c r="L30" s="14"/>
      <c r="M30" s="14"/>
      <c r="N30" s="14"/>
      <c r="O30" s="14"/>
      <c r="P30" s="14"/>
      <c r="Q30" s="19"/>
    </row>
    <row r="31" spans="2:17" x14ac:dyDescent="0.2">
      <c r="B31" s="18"/>
      <c r="C31" s="14"/>
      <c r="D31" s="14"/>
      <c r="E31" s="14"/>
      <c r="F31" s="14"/>
      <c r="G31" s="14"/>
      <c r="H31" s="14"/>
      <c r="I31" s="14"/>
      <c r="J31" s="14"/>
      <c r="K31" s="14"/>
      <c r="L31" s="14"/>
      <c r="M31" s="14"/>
      <c r="N31" s="14"/>
      <c r="O31" s="14"/>
      <c r="P31" s="14"/>
      <c r="Q31" s="19"/>
    </row>
    <row r="32" spans="2:17" x14ac:dyDescent="0.2">
      <c r="B32" s="18"/>
      <c r="C32" s="14"/>
      <c r="D32" s="14"/>
      <c r="E32" s="14"/>
      <c r="F32" s="14"/>
      <c r="G32" s="14"/>
      <c r="H32" s="14"/>
      <c r="I32" s="14"/>
      <c r="J32" s="14"/>
      <c r="K32" s="14"/>
      <c r="L32" s="14"/>
      <c r="M32" s="14"/>
      <c r="N32" s="14"/>
      <c r="O32" s="14"/>
      <c r="P32" s="14"/>
      <c r="Q32" s="19"/>
    </row>
    <row r="33" spans="2:17" x14ac:dyDescent="0.2">
      <c r="B33" s="18"/>
      <c r="C33" s="14"/>
      <c r="D33" s="14"/>
      <c r="E33" s="14"/>
      <c r="F33" s="14"/>
      <c r="G33" s="14"/>
      <c r="H33" s="14"/>
      <c r="I33" s="14"/>
      <c r="J33" s="14"/>
      <c r="K33" s="14"/>
      <c r="L33" s="14"/>
      <c r="M33" s="14"/>
      <c r="N33" s="14"/>
      <c r="O33" s="14"/>
      <c r="P33" s="14"/>
      <c r="Q33" s="19"/>
    </row>
    <row r="34" spans="2:17" x14ac:dyDescent="0.2">
      <c r="B34" s="18"/>
      <c r="C34" s="14"/>
      <c r="D34" s="14"/>
      <c r="E34" s="14"/>
      <c r="F34" s="14"/>
      <c r="G34" s="14"/>
      <c r="H34" s="14"/>
      <c r="I34" s="14"/>
      <c r="J34" s="14"/>
      <c r="K34" s="14"/>
      <c r="L34" s="14"/>
      <c r="M34" s="14"/>
      <c r="N34" s="14"/>
      <c r="O34" s="14"/>
      <c r="P34" s="14"/>
      <c r="Q34" s="19"/>
    </row>
    <row r="35" spans="2:17" ht="13.5" thickBot="1" x14ac:dyDescent="0.25">
      <c r="B35" s="20"/>
      <c r="C35" s="21"/>
      <c r="D35" s="21"/>
      <c r="E35" s="21"/>
      <c r="F35" s="21"/>
      <c r="G35" s="21"/>
      <c r="H35" s="21"/>
      <c r="I35" s="21"/>
      <c r="J35" s="21"/>
      <c r="K35" s="21"/>
      <c r="L35" s="21"/>
      <c r="M35" s="21"/>
      <c r="N35" s="21"/>
      <c r="O35" s="21"/>
      <c r="P35" s="21"/>
      <c r="Q35" s="22"/>
    </row>
  </sheetData>
  <sheetProtection sheet="1" objects="1" scenarios="1" insertHyperlinks="0" selectLockedCells="1" selectUnlockedCells="1"/>
  <phoneticPr fontId="2" type="noConversion"/>
  <pageMargins left="0.75" right="0.75" top="1.95" bottom="1" header="1.17" footer="0.5"/>
  <pageSetup paperSize="9" scale="90" orientation="landscape" r:id="rId1"/>
  <headerFooter alignWithMargins="0">
    <oddHeader>&amp;C&amp;"Arial,Bold"&amp;18Fourier AnalysisTransform Basic Operating System&amp;"Arial,Italic" (FATBOY)</oddHeader>
    <oddFooter>&amp;L&amp;8&amp;D&amp;R&amp;9www.excelinbusiness.co.uk</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B505"/>
  <sheetViews>
    <sheetView showRowColHeaders="0" zoomScale="90" zoomScaleNormal="90" workbookViewId="0">
      <pane xSplit="3" ySplit="8" topLeftCell="D500" activePane="bottomRight" state="frozen"/>
      <selection pane="topRight" activeCell="C1" sqref="C1"/>
      <selection pane="bottomLeft" activeCell="A9" sqref="A9"/>
      <selection pane="bottomRight" activeCell="W3" sqref="W3"/>
    </sheetView>
  </sheetViews>
  <sheetFormatPr defaultRowHeight="12.75" x14ac:dyDescent="0.2"/>
  <cols>
    <col min="1" max="1" width="6.7109375" style="107" customWidth="1"/>
    <col min="2" max="2" width="9.42578125" style="86" customWidth="1"/>
    <col min="3" max="3" width="15.42578125" style="87" customWidth="1"/>
    <col min="4" max="18" width="7.5703125" customWidth="1"/>
    <col min="19" max="19" width="6.5703125" customWidth="1"/>
    <col min="21" max="21" width="11.28515625" customWidth="1"/>
    <col min="22" max="22" width="10" customWidth="1"/>
    <col min="23" max="23" width="49.28515625" style="84" customWidth="1"/>
    <col min="25" max="25" width="9.140625" style="85" customWidth="1"/>
  </cols>
  <sheetData>
    <row r="1" spans="1:28" ht="30.75" customHeight="1" x14ac:dyDescent="0.4">
      <c r="A1" s="165"/>
      <c r="B1" s="104"/>
      <c r="C1" s="119"/>
      <c r="D1" s="119"/>
      <c r="E1" s="105"/>
      <c r="F1" s="105"/>
      <c r="G1" s="159" t="s">
        <v>470</v>
      </c>
      <c r="H1" s="105"/>
      <c r="I1" s="105"/>
      <c r="J1" s="105"/>
      <c r="K1" s="105"/>
      <c r="L1" s="105"/>
      <c r="M1" s="105"/>
      <c r="N1" s="105"/>
      <c r="O1" s="105"/>
      <c r="P1" s="105"/>
      <c r="Q1" s="105"/>
      <c r="R1" s="105"/>
      <c r="S1" s="105"/>
      <c r="T1" s="105"/>
      <c r="U1" s="105"/>
      <c r="V1" s="105"/>
    </row>
    <row r="2" spans="1:28" s="163" customFormat="1" ht="167.25" customHeight="1" x14ac:dyDescent="0.6">
      <c r="A2" s="166" t="s">
        <v>3</v>
      </c>
      <c r="B2" s="160" t="s">
        <v>3</v>
      </c>
      <c r="C2" s="285" t="s">
        <v>299</v>
      </c>
      <c r="D2" s="285"/>
      <c r="E2" s="285"/>
      <c r="F2" s="285"/>
      <c r="G2" s="285"/>
      <c r="H2" s="285"/>
      <c r="I2" s="285"/>
      <c r="J2" s="285"/>
      <c r="K2" s="285"/>
      <c r="L2" s="285"/>
      <c r="M2" s="285"/>
      <c r="N2" s="285"/>
      <c r="O2" s="285"/>
      <c r="P2" s="285"/>
      <c r="Q2" s="285"/>
      <c r="R2" s="285"/>
      <c r="S2" s="285"/>
      <c r="T2" s="285"/>
      <c r="U2" s="285"/>
      <c r="V2" s="161"/>
      <c r="W2" s="162"/>
      <c r="Y2" s="164"/>
    </row>
    <row r="3" spans="1:28" x14ac:dyDescent="0.2">
      <c r="B3" s="196"/>
      <c r="D3">
        <v>1</v>
      </c>
      <c r="E3">
        <v>2</v>
      </c>
      <c r="F3">
        <v>3</v>
      </c>
      <c r="G3">
        <v>4</v>
      </c>
      <c r="H3">
        <v>5</v>
      </c>
      <c r="I3">
        <v>6</v>
      </c>
      <c r="J3">
        <v>7</v>
      </c>
      <c r="K3">
        <v>8</v>
      </c>
      <c r="L3">
        <v>9</v>
      </c>
      <c r="M3">
        <v>10</v>
      </c>
      <c r="N3">
        <v>11</v>
      </c>
      <c r="O3">
        <v>12</v>
      </c>
      <c r="P3">
        <v>13</v>
      </c>
      <c r="Q3">
        <v>14</v>
      </c>
      <c r="R3" s="1"/>
      <c r="U3" s="1"/>
      <c r="V3" s="88"/>
    </row>
    <row r="4" spans="1:28" x14ac:dyDescent="0.2">
      <c r="A4" s="89"/>
      <c r="B4" s="89"/>
      <c r="C4" s="90" t="s">
        <v>300</v>
      </c>
      <c r="D4" s="91">
        <f t="shared" ref="D4:Q4" si="0">IF(D6&gt;0,D5,0)</f>
        <v>2000</v>
      </c>
      <c r="E4" s="91">
        <f t="shared" si="0"/>
        <v>619.29999999999995</v>
      </c>
      <c r="F4" s="91">
        <f t="shared" si="0"/>
        <v>123.9</v>
      </c>
      <c r="G4" s="91">
        <f t="shared" si="0"/>
        <v>165.15</v>
      </c>
      <c r="H4" s="91">
        <f t="shared" si="0"/>
        <v>123.9</v>
      </c>
      <c r="I4" s="91">
        <f t="shared" si="0"/>
        <v>206.45</v>
      </c>
      <c r="J4" s="91">
        <f t="shared" si="0"/>
        <v>183.35</v>
      </c>
      <c r="K4" s="91">
        <f t="shared" si="0"/>
        <v>289</v>
      </c>
      <c r="L4" s="91">
        <f t="shared" si="0"/>
        <v>481.7</v>
      </c>
      <c r="M4" s="91">
        <f t="shared" si="0"/>
        <v>311.95</v>
      </c>
      <c r="N4" s="91">
        <f t="shared" si="0"/>
        <v>0</v>
      </c>
      <c r="O4" s="91">
        <f t="shared" si="0"/>
        <v>1216.7</v>
      </c>
      <c r="P4" s="91">
        <f t="shared" si="0"/>
        <v>578</v>
      </c>
      <c r="Q4" s="91">
        <f t="shared" si="0"/>
        <v>266.7</v>
      </c>
      <c r="R4" s="91"/>
      <c r="S4" s="91"/>
      <c r="T4" s="91"/>
      <c r="U4" s="91">
        <f>SUM(D4:S4)</f>
        <v>6566.0999999999995</v>
      </c>
      <c r="V4" s="88"/>
    </row>
    <row r="5" spans="1:28" x14ac:dyDescent="0.2">
      <c r="A5" s="89"/>
      <c r="B5" s="89" t="s">
        <v>301</v>
      </c>
      <c r="C5" s="90" t="s">
        <v>302</v>
      </c>
      <c r="D5" s="102">
        <f>'FATBOY Sliders'!E45</f>
        <v>2000</v>
      </c>
      <c r="E5" s="102">
        <f>'FATBOY Sliders'!F45</f>
        <v>619.29999999999995</v>
      </c>
      <c r="F5" s="102">
        <f>'FATBOY Sliders'!G45</f>
        <v>123.9</v>
      </c>
      <c r="G5" s="102">
        <f>'FATBOY Sliders'!H45</f>
        <v>165.15</v>
      </c>
      <c r="H5" s="102">
        <f>'FATBOY Sliders'!I45</f>
        <v>123.9</v>
      </c>
      <c r="I5" s="102">
        <f>'FATBOY Sliders'!J45</f>
        <v>206.45</v>
      </c>
      <c r="J5" s="102">
        <f>'FATBOY Sliders'!K45</f>
        <v>183.35</v>
      </c>
      <c r="K5" s="102">
        <f>'FATBOY Sliders'!L45</f>
        <v>289</v>
      </c>
      <c r="L5" s="102">
        <f>'FATBOY Sliders'!M45</f>
        <v>481.7</v>
      </c>
      <c r="M5" s="102">
        <f>'FATBOY Sliders'!N45</f>
        <v>311.95</v>
      </c>
      <c r="N5" s="102">
        <f>'FATBOY Sliders'!O45</f>
        <v>0</v>
      </c>
      <c r="O5" s="102">
        <f>'FATBOY Sliders'!P45</f>
        <v>1216.7</v>
      </c>
      <c r="P5" s="102">
        <f>'FATBOY Sliders'!Q45</f>
        <v>578</v>
      </c>
      <c r="Q5" s="102">
        <f>'FATBOY Sliders'!R45</f>
        <v>266.7</v>
      </c>
      <c r="R5" s="102">
        <f>'FATBOY Sliders'!S45</f>
        <v>0</v>
      </c>
      <c r="S5" s="91"/>
      <c r="T5" s="91"/>
      <c r="U5" s="92">
        <f>U4*0.000001</f>
        <v>6.5660999999999992E-3</v>
      </c>
      <c r="V5" s="85"/>
    </row>
    <row r="6" spans="1:28" x14ac:dyDescent="0.2">
      <c r="A6" s="89"/>
      <c r="B6" s="89"/>
      <c r="C6" s="90" t="s">
        <v>277</v>
      </c>
      <c r="D6" s="102">
        <f>'FATBOY Sliders'!E46</f>
        <v>0.08</v>
      </c>
      <c r="E6" s="102">
        <f>'FATBOY Sliders'!F46</f>
        <v>7.6929999999999998E-2</v>
      </c>
      <c r="F6" s="102">
        <f>'FATBOY Sliders'!G46</f>
        <v>0.99082999999999999</v>
      </c>
      <c r="G6" s="102">
        <f>'FATBOY Sliders'!H46</f>
        <v>0.21368000000000001</v>
      </c>
      <c r="H6" s="102">
        <f>'FATBOY Sliders'!I46</f>
        <v>0.16514000000000001</v>
      </c>
      <c r="I6" s="102">
        <f>'FATBOY Sliders'!J46</f>
        <v>2.7539999999999999E-2</v>
      </c>
      <c r="J6" s="102">
        <f>'FATBOY Sliders'!K46</f>
        <v>0.17066000000000001</v>
      </c>
      <c r="K6" s="102">
        <f>'FATBOY Sliders'!L46</f>
        <v>0.90800000000000003</v>
      </c>
      <c r="L6" s="102">
        <f>'FATBOY Sliders'!M46</f>
        <v>3.2500000000000001E-2</v>
      </c>
      <c r="M6" s="102">
        <f>'FATBOY Sliders'!N46</f>
        <v>9.2499999999999999E-2</v>
      </c>
      <c r="N6" s="102">
        <f>'FATBOY Sliders'!O46</f>
        <v>0.14035</v>
      </c>
      <c r="O6" s="102">
        <f>'FATBOY Sliders'!P46</f>
        <v>1.8149999999999999E-2</v>
      </c>
      <c r="P6" s="102">
        <f>'FATBOY Sliders'!Q46</f>
        <v>0.22857142857142856</v>
      </c>
      <c r="Q6" s="102">
        <f>'FATBOY Sliders'!R46</f>
        <v>3.3808571428571428</v>
      </c>
      <c r="R6" s="102">
        <f>'FATBOY Sliders'!S46</f>
        <v>0</v>
      </c>
      <c r="S6" s="91"/>
      <c r="T6" s="91"/>
      <c r="U6" s="92"/>
      <c r="V6" s="93"/>
    </row>
    <row r="7" spans="1:28" x14ac:dyDescent="0.2">
      <c r="A7" s="89"/>
      <c r="B7" s="89" t="s">
        <v>303</v>
      </c>
      <c r="C7" s="90" t="s">
        <v>278</v>
      </c>
      <c r="D7" s="102">
        <f>'FATBOY Sliders'!E47</f>
        <v>225</v>
      </c>
      <c r="E7" s="102">
        <f>'FATBOY Sliders'!F47</f>
        <v>190</v>
      </c>
      <c r="F7" s="102">
        <f>'FATBOY Sliders'!G47</f>
        <v>180</v>
      </c>
      <c r="G7" s="102">
        <f>'FATBOY Sliders'!H47</f>
        <v>175</v>
      </c>
      <c r="H7" s="102">
        <f>'FATBOY Sliders'!I47</f>
        <v>360</v>
      </c>
      <c r="I7" s="102">
        <f>'FATBOY Sliders'!J47</f>
        <v>180</v>
      </c>
      <c r="J7" s="102">
        <f>'FATBOY Sliders'!K47</f>
        <v>225</v>
      </c>
      <c r="K7" s="102">
        <f>'FATBOY Sliders'!L47</f>
        <v>360</v>
      </c>
      <c r="L7" s="102">
        <f>'FATBOY Sliders'!M47</f>
        <v>105</v>
      </c>
      <c r="M7" s="102">
        <f>'FATBOY Sliders'!N47</f>
        <v>45</v>
      </c>
      <c r="N7" s="102">
        <f>'FATBOY Sliders'!O47</f>
        <v>240</v>
      </c>
      <c r="O7" s="102">
        <f>'FATBOY Sliders'!P47</f>
        <v>185</v>
      </c>
      <c r="P7" s="102">
        <f>'FATBOY Sliders'!Q47</f>
        <v>145</v>
      </c>
      <c r="Q7" s="102">
        <f>'FATBOY Sliders'!R47</f>
        <v>360</v>
      </c>
      <c r="R7" s="102">
        <f>'FATBOY Sliders'!S47</f>
        <v>0</v>
      </c>
      <c r="S7" s="91"/>
      <c r="T7" s="91"/>
      <c r="U7" s="92"/>
    </row>
    <row r="8" spans="1:28" x14ac:dyDescent="0.2">
      <c r="A8" s="94"/>
      <c r="B8" s="94"/>
      <c r="C8" s="90" t="s">
        <v>304</v>
      </c>
      <c r="D8" s="95">
        <f>IF(D6&gt;0,D5*1.414,0)</f>
        <v>2828</v>
      </c>
      <c r="E8" s="95">
        <f>IF(E6&gt;0,E5*1.414,0)</f>
        <v>875.69019999999989</v>
      </c>
      <c r="F8" s="95">
        <f t="shared" ref="F8:R8" si="1">IF(F6&gt;0,F5*1.414,0)</f>
        <v>175.19460000000001</v>
      </c>
      <c r="G8" s="95">
        <f t="shared" si="1"/>
        <v>233.52209999999999</v>
      </c>
      <c r="H8" s="95">
        <f t="shared" si="1"/>
        <v>175.19460000000001</v>
      </c>
      <c r="I8" s="95">
        <f t="shared" si="1"/>
        <v>291.92029999999994</v>
      </c>
      <c r="J8" s="95">
        <f t="shared" si="1"/>
        <v>259.25689999999997</v>
      </c>
      <c r="K8" s="95">
        <f t="shared" si="1"/>
        <v>408.64599999999996</v>
      </c>
      <c r="L8" s="95">
        <f t="shared" si="1"/>
        <v>681.12379999999996</v>
      </c>
      <c r="M8" s="95">
        <f t="shared" si="1"/>
        <v>441.09729999999996</v>
      </c>
      <c r="N8" s="95">
        <f t="shared" si="1"/>
        <v>0</v>
      </c>
      <c r="O8" s="95">
        <f t="shared" si="1"/>
        <v>1720.4138</v>
      </c>
      <c r="P8" s="95">
        <f t="shared" si="1"/>
        <v>817.29199999999992</v>
      </c>
      <c r="Q8" s="95">
        <f t="shared" si="1"/>
        <v>377.11379999999997</v>
      </c>
      <c r="R8" s="95">
        <f t="shared" si="1"/>
        <v>0</v>
      </c>
      <c r="S8" s="91"/>
      <c r="T8" s="95"/>
      <c r="U8" s="96"/>
      <c r="X8" s="84"/>
    </row>
    <row r="9" spans="1:28" ht="24.75" customHeight="1" x14ac:dyDescent="0.2">
      <c r="B9" s="92"/>
      <c r="C9" s="92"/>
      <c r="D9" s="92"/>
      <c r="E9" s="92"/>
      <c r="F9" s="92"/>
      <c r="G9" s="92"/>
      <c r="H9" s="92"/>
      <c r="I9" s="92"/>
      <c r="J9" s="92"/>
      <c r="K9" s="92"/>
      <c r="L9" s="92"/>
      <c r="M9" s="92"/>
      <c r="N9" s="92"/>
      <c r="O9" s="92"/>
      <c r="P9" s="92"/>
      <c r="Q9" s="92"/>
      <c r="R9" s="92"/>
      <c r="S9" s="97"/>
      <c r="T9" s="98" t="s">
        <v>305</v>
      </c>
      <c r="U9" s="99" t="s">
        <v>306</v>
      </c>
    </row>
    <row r="10" spans="1:28" x14ac:dyDescent="0.2">
      <c r="A10" s="100" t="s">
        <v>325</v>
      </c>
      <c r="B10" s="92" t="s">
        <v>307</v>
      </c>
      <c r="C10" s="100" t="s">
        <v>326</v>
      </c>
      <c r="D10" s="92" t="s">
        <v>308</v>
      </c>
      <c r="E10" s="92" t="s">
        <v>309</v>
      </c>
      <c r="F10" s="92" t="s">
        <v>310</v>
      </c>
      <c r="G10" s="92" t="s">
        <v>311</v>
      </c>
      <c r="H10" s="92" t="s">
        <v>312</v>
      </c>
      <c r="I10" s="92" t="s">
        <v>313</v>
      </c>
      <c r="J10" s="92" t="s">
        <v>314</v>
      </c>
      <c r="K10" s="92" t="s">
        <v>315</v>
      </c>
      <c r="L10" s="92" t="s">
        <v>316</v>
      </c>
      <c r="M10" s="92" t="s">
        <v>317</v>
      </c>
      <c r="N10" s="92" t="s">
        <v>318</v>
      </c>
      <c r="O10" s="92" t="s">
        <v>319</v>
      </c>
      <c r="P10" s="92" t="s">
        <v>320</v>
      </c>
      <c r="Q10" s="92" t="s">
        <v>321</v>
      </c>
      <c r="R10" s="92" t="s">
        <v>14</v>
      </c>
      <c r="S10" s="92" t="s">
        <v>322</v>
      </c>
      <c r="T10" s="92" t="s">
        <v>323</v>
      </c>
      <c r="U10" s="92" t="s">
        <v>324</v>
      </c>
    </row>
    <row r="11" spans="1:28" x14ac:dyDescent="0.2">
      <c r="A11" s="107">
        <v>10</v>
      </c>
      <c r="B11" s="224">
        <v>33147</v>
      </c>
      <c r="C11" s="101">
        <v>0</v>
      </c>
      <c r="D11" s="92">
        <f t="shared" ref="D11:D44" si="2">(SIN(($C11*PI()/180*D$6+D$7*PI()/180))*D$5)+D$5</f>
        <v>585.78643762690513</v>
      </c>
      <c r="E11" s="92">
        <f t="shared" ref="E11:Q26" si="3">(SIN(($C11*PI()/180*E$6+E$7*PI()/180))*E$5)+E$5</f>
        <v>511.75968357086992</v>
      </c>
      <c r="F11" s="92">
        <f t="shared" si="3"/>
        <v>123.90000000000002</v>
      </c>
      <c r="G11" s="92">
        <f t="shared" si="3"/>
        <v>179.54377091477582</v>
      </c>
      <c r="H11" s="92">
        <f t="shared" si="3"/>
        <v>123.89999999999998</v>
      </c>
      <c r="I11" s="92">
        <f t="shared" si="3"/>
        <v>206.45000000000002</v>
      </c>
      <c r="J11" s="92">
        <f t="shared" si="3"/>
        <v>53.701971669446522</v>
      </c>
      <c r="K11" s="92">
        <f t="shared" si="3"/>
        <v>288.99999999999994</v>
      </c>
      <c r="L11" s="92">
        <f t="shared" si="3"/>
        <v>946.98647052344427</v>
      </c>
      <c r="M11" s="92">
        <f t="shared" si="3"/>
        <v>532.53196039114346</v>
      </c>
      <c r="N11" s="92">
        <f t="shared" si="3"/>
        <v>0</v>
      </c>
      <c r="O11" s="92">
        <f t="shared" si="3"/>
        <v>1110.6576077989246</v>
      </c>
      <c r="P11" s="92">
        <f t="shared" si="3"/>
        <v>909.52718021090482</v>
      </c>
      <c r="Q11" s="92">
        <f t="shared" si="3"/>
        <v>266.69999999999993</v>
      </c>
      <c r="R11" s="250">
        <f>IF('Share Price Input'!H12&gt;1,'Share Price Input'!H12,NA())</f>
        <v>3400.7</v>
      </c>
      <c r="S11" s="92">
        <f t="shared" ref="S11:S74" si="4">IF(R11&gt;0,0,R10)</f>
        <v>0</v>
      </c>
      <c r="T11" s="92">
        <f>IF(R11&gt;0,U11,0)</f>
        <v>5840.4385166064139</v>
      </c>
      <c r="U11" s="102">
        <f>SUM(D11:Q11)-$U$5</f>
        <v>5840.4385166064139</v>
      </c>
      <c r="V11" s="103">
        <f t="shared" ref="V11:V74" si="5">U11-$U$5</f>
        <v>5840.4319505064141</v>
      </c>
      <c r="Z11" s="85"/>
      <c r="AA11" s="85"/>
      <c r="AB11" s="85"/>
    </row>
    <row r="12" spans="1:28" x14ac:dyDescent="0.2">
      <c r="A12" s="107">
        <v>11</v>
      </c>
      <c r="B12" s="224">
        <v>33178</v>
      </c>
      <c r="C12" s="106">
        <f>C11+360/12</f>
        <v>30</v>
      </c>
      <c r="D12" s="92">
        <f t="shared" si="2"/>
        <v>527.80582576053166</v>
      </c>
      <c r="E12" s="92">
        <f t="shared" si="3"/>
        <v>487.28685339592903</v>
      </c>
      <c r="F12" s="92">
        <f t="shared" si="3"/>
        <v>62.465905031495801</v>
      </c>
      <c r="G12" s="92">
        <f t="shared" si="3"/>
        <v>161.0850577160883</v>
      </c>
      <c r="H12" s="92">
        <f t="shared" si="3"/>
        <v>134.59992916426765</v>
      </c>
      <c r="I12" s="92">
        <f t="shared" si="3"/>
        <v>203.47311269112268</v>
      </c>
      <c r="J12" s="92">
        <f t="shared" si="3"/>
        <v>42.64963478869177</v>
      </c>
      <c r="K12" s="92">
        <f t="shared" si="3"/>
        <v>421.28071741530255</v>
      </c>
      <c r="L12" s="92">
        <f t="shared" si="3"/>
        <v>944.7976486644634</v>
      </c>
      <c r="M12" s="92">
        <f t="shared" si="3"/>
        <v>542.952541330396</v>
      </c>
      <c r="N12" s="92">
        <f t="shared" si="3"/>
        <v>0</v>
      </c>
      <c r="O12" s="92">
        <f t="shared" si="3"/>
        <v>1099.1438824237714</v>
      </c>
      <c r="P12" s="92">
        <f t="shared" si="3"/>
        <v>850.62617251449501</v>
      </c>
      <c r="Q12" s="92">
        <f t="shared" si="3"/>
        <v>528.11463741076284</v>
      </c>
      <c r="R12" s="250">
        <f>IF('Share Price Input'!H13&gt;1,'Share Price Input'!H13,NA())</f>
        <v>3405.05</v>
      </c>
      <c r="S12" s="92">
        <f t="shared" si="4"/>
        <v>0</v>
      </c>
      <c r="T12" s="92">
        <f t="shared" ref="T12:T74" si="6">IF(R12&gt;0,U12,0)</f>
        <v>6006.2753522073181</v>
      </c>
      <c r="U12" s="102">
        <f t="shared" ref="U12:U74" si="7">SUM(D12:Q12)-$U$5</f>
        <v>6006.2753522073181</v>
      </c>
      <c r="V12" s="103">
        <f t="shared" si="5"/>
        <v>6006.2687861073182</v>
      </c>
      <c r="Z12" s="85"/>
      <c r="AA12" s="85"/>
    </row>
    <row r="13" spans="1:28" x14ac:dyDescent="0.2">
      <c r="A13" s="107">
        <v>12</v>
      </c>
      <c r="B13" s="224">
        <v>33208</v>
      </c>
      <c r="C13" s="106">
        <f t="shared" ref="C13:C76" si="8">C12+360/12</f>
        <v>60</v>
      </c>
      <c r="D13" s="92">
        <f t="shared" si="2"/>
        <v>472.40794273071583</v>
      </c>
      <c r="E13" s="92">
        <f t="shared" si="3"/>
        <v>463.02818756670149</v>
      </c>
      <c r="F13" s="92">
        <f t="shared" si="3"/>
        <v>17.199284141394912</v>
      </c>
      <c r="G13" s="92">
        <f t="shared" si="3"/>
        <v>142.67717524190653</v>
      </c>
      <c r="H13" s="92">
        <f t="shared" si="3"/>
        <v>145.21990949989177</v>
      </c>
      <c r="I13" s="92">
        <f t="shared" si="3"/>
        <v>200.49684436704715</v>
      </c>
      <c r="J13" s="92">
        <f t="shared" si="3"/>
        <v>32.720006264900604</v>
      </c>
      <c r="K13" s="92">
        <f t="shared" si="3"/>
        <v>524.22078914008853</v>
      </c>
      <c r="L13" s="92">
        <f t="shared" si="3"/>
        <v>942.47472764397139</v>
      </c>
      <c r="M13" s="92">
        <f t="shared" si="3"/>
        <v>552.83135524096429</v>
      </c>
      <c r="N13" s="92">
        <f t="shared" si="3"/>
        <v>0</v>
      </c>
      <c r="O13" s="92">
        <f t="shared" si="3"/>
        <v>1087.6407738200953</v>
      </c>
      <c r="P13" s="92">
        <f t="shared" si="3"/>
        <v>787.82493463180663</v>
      </c>
      <c r="Q13" s="92">
        <f t="shared" si="3"/>
        <v>163.128950526582</v>
      </c>
      <c r="R13" s="250">
        <f>IF('Share Price Input'!H14&gt;1,'Share Price Input'!H14,NA())</f>
        <v>3369</v>
      </c>
      <c r="S13" s="92">
        <f t="shared" si="4"/>
        <v>0</v>
      </c>
      <c r="T13" s="92">
        <f t="shared" si="6"/>
        <v>5531.8643147160674</v>
      </c>
      <c r="U13" s="102">
        <f t="shared" si="7"/>
        <v>5531.8643147160674</v>
      </c>
      <c r="V13" s="103">
        <f t="shared" si="5"/>
        <v>5531.8577486160675</v>
      </c>
      <c r="Z13" s="85"/>
      <c r="AA13" s="85"/>
    </row>
    <row r="14" spans="1:28" x14ac:dyDescent="0.2">
      <c r="A14" s="107">
        <v>1</v>
      </c>
      <c r="B14" s="224">
        <v>33239</v>
      </c>
      <c r="C14" s="106">
        <f t="shared" si="8"/>
        <v>90</v>
      </c>
      <c r="D14" s="92">
        <f t="shared" si="2"/>
        <v>419.68997524861925</v>
      </c>
      <c r="E14" s="92">
        <f t="shared" si="3"/>
        <v>439.02304080980991</v>
      </c>
      <c r="F14" s="92">
        <f t="shared" si="3"/>
        <v>1.2853228463640676E-2</v>
      </c>
      <c r="G14" s="92">
        <f t="shared" si="3"/>
        <v>124.55030781895141</v>
      </c>
      <c r="H14" s="92">
        <f t="shared" si="3"/>
        <v>155.6805895480905</v>
      </c>
      <c r="I14" s="92">
        <f t="shared" si="3"/>
        <v>197.52181388386927</v>
      </c>
      <c r="J14" s="92">
        <f t="shared" si="3"/>
        <v>23.992318848524434</v>
      </c>
      <c r="K14" s="92">
        <f t="shared" si="3"/>
        <v>574.98749827616609</v>
      </c>
      <c r="L14" s="92">
        <f t="shared" si="3"/>
        <v>940.01838011008499</v>
      </c>
      <c r="M14" s="92">
        <f t="shared" si="3"/>
        <v>562.14523347877855</v>
      </c>
      <c r="N14" s="92">
        <f t="shared" si="3"/>
        <v>0</v>
      </c>
      <c r="O14" s="92">
        <f t="shared" si="3"/>
        <v>1076.1493208608858</v>
      </c>
      <c r="P14" s="92">
        <f t="shared" si="3"/>
        <v>722.02191032363748</v>
      </c>
      <c r="Q14" s="92">
        <f t="shared" si="3"/>
        <v>46.31964588443708</v>
      </c>
      <c r="R14" s="250">
        <f>IF('Share Price Input'!H15&gt;1,'Share Price Input'!H15,NA())</f>
        <v>3395.65</v>
      </c>
      <c r="S14" s="92">
        <f t="shared" si="4"/>
        <v>0</v>
      </c>
      <c r="T14" s="92">
        <f t="shared" si="6"/>
        <v>5282.1063222203184</v>
      </c>
      <c r="U14" s="102">
        <f t="shared" si="7"/>
        <v>5282.1063222203184</v>
      </c>
      <c r="V14" s="103">
        <f t="shared" si="5"/>
        <v>5282.0997561203185</v>
      </c>
      <c r="Z14" s="85"/>
      <c r="AA14" s="85"/>
    </row>
    <row r="15" spans="1:28" x14ac:dyDescent="0.2">
      <c r="A15" s="107">
        <v>2</v>
      </c>
      <c r="B15" s="224">
        <v>33270</v>
      </c>
      <c r="C15" s="106">
        <f t="shared" si="8"/>
        <v>120</v>
      </c>
      <c r="D15" s="92">
        <f t="shared" si="2"/>
        <v>369.74440854289128</v>
      </c>
      <c r="E15" s="92">
        <f t="shared" si="3"/>
        <v>415.31035656900372</v>
      </c>
      <c r="F15" s="92">
        <f t="shared" si="3"/>
        <v>15.429527075243143</v>
      </c>
      <c r="G15" s="92">
        <f t="shared" si="3"/>
        <v>106.93112577604339</v>
      </c>
      <c r="H15" s="92">
        <f t="shared" si="3"/>
        <v>165.90380812631491</v>
      </c>
      <c r="I15" s="92">
        <f t="shared" si="3"/>
        <v>194.54863984030078</v>
      </c>
      <c r="J15" s="92">
        <f t="shared" si="3"/>
        <v>16.536214488143798</v>
      </c>
      <c r="K15" s="92">
        <f t="shared" si="3"/>
        <v>562.32048840319089</v>
      </c>
      <c r="L15" s="92">
        <f t="shared" si="3"/>
        <v>937.42931734722856</v>
      </c>
      <c r="M15" s="92">
        <f t="shared" si="3"/>
        <v>570.87233233549978</v>
      </c>
      <c r="N15" s="92">
        <f t="shared" si="3"/>
        <v>0</v>
      </c>
      <c r="O15" s="92">
        <f t="shared" si="3"/>
        <v>1064.670561366484</v>
      </c>
      <c r="P15" s="92">
        <f t="shared" si="3"/>
        <v>654.1584873495998</v>
      </c>
      <c r="Q15" s="92">
        <f t="shared" si="3"/>
        <v>457.58454035192307</v>
      </c>
      <c r="R15" s="250">
        <f>IF('Share Price Input'!H16&gt;1,'Share Price Input'!H16,NA())</f>
        <v>3220.4500000000003</v>
      </c>
      <c r="S15" s="92">
        <f t="shared" si="4"/>
        <v>0</v>
      </c>
      <c r="T15" s="92">
        <f t="shared" si="6"/>
        <v>5531.4332414718674</v>
      </c>
      <c r="U15" s="102">
        <f t="shared" si="7"/>
        <v>5531.4332414718674</v>
      </c>
      <c r="V15" s="103">
        <f t="shared" si="5"/>
        <v>5531.4266753718675</v>
      </c>
      <c r="Z15" s="85"/>
      <c r="AA15" s="85"/>
    </row>
    <row r="16" spans="1:28" x14ac:dyDescent="0.2">
      <c r="A16" s="107">
        <v>3</v>
      </c>
      <c r="B16" s="224">
        <v>33298</v>
      </c>
      <c r="C16" s="106">
        <f t="shared" si="8"/>
        <v>150</v>
      </c>
      <c r="D16" s="92">
        <f t="shared" si="2"/>
        <v>322.65886410915186</v>
      </c>
      <c r="E16" s="92">
        <f t="shared" si="3"/>
        <v>391.92860382738166</v>
      </c>
      <c r="F16" s="92">
        <f t="shared" si="3"/>
        <v>59.392133928478387</v>
      </c>
      <c r="G16" s="92">
        <f t="shared" si="3"/>
        <v>90.039951008522877</v>
      </c>
      <c r="H16" s="92">
        <f t="shared" si="3"/>
        <v>175.81317834099343</v>
      </c>
      <c r="I16" s="92">
        <f t="shared" si="3"/>
        <v>191.57794044904318</v>
      </c>
      <c r="J16" s="92">
        <f t="shared" si="3"/>
        <v>10.411188627592367</v>
      </c>
      <c r="K16" s="92">
        <f t="shared" si="3"/>
        <v>489.02937724854769</v>
      </c>
      <c r="L16" s="92">
        <f t="shared" si="3"/>
        <v>934.70828907016903</v>
      </c>
      <c r="M16" s="92">
        <f t="shared" si="3"/>
        <v>578.99218426826292</v>
      </c>
      <c r="N16" s="92">
        <f t="shared" si="3"/>
        <v>0</v>
      </c>
      <c r="O16" s="92">
        <f t="shared" si="3"/>
        <v>1053.2055320108539</v>
      </c>
      <c r="P16" s="92">
        <f t="shared" si="3"/>
        <v>585.20552983614994</v>
      </c>
      <c r="Q16" s="92">
        <f t="shared" si="3"/>
        <v>411.45294331593402</v>
      </c>
      <c r="R16" s="250">
        <f>IF('Share Price Input'!H17&gt;1,'Share Price Input'!H17,NA())</f>
        <v>3210.9500000000003</v>
      </c>
      <c r="S16" s="92">
        <f t="shared" si="4"/>
        <v>0</v>
      </c>
      <c r="T16" s="92">
        <f t="shared" si="6"/>
        <v>5294.4091499410824</v>
      </c>
      <c r="U16" s="102">
        <f t="shared" si="7"/>
        <v>5294.4091499410824</v>
      </c>
      <c r="V16" s="103">
        <f t="shared" si="5"/>
        <v>5294.4025838410826</v>
      </c>
      <c r="Z16" s="85"/>
      <c r="AA16" s="85"/>
    </row>
    <row r="17" spans="1:28" x14ac:dyDescent="0.2">
      <c r="A17" s="107">
        <v>4</v>
      </c>
      <c r="B17" s="224">
        <v>33329</v>
      </c>
      <c r="C17" s="106">
        <f t="shared" si="8"/>
        <v>180</v>
      </c>
      <c r="D17" s="92">
        <f t="shared" si="2"/>
        <v>278.51594599211239</v>
      </c>
      <c r="E17" s="92">
        <f t="shared" si="3"/>
        <v>368.91571469933058</v>
      </c>
      <c r="F17" s="92">
        <f t="shared" si="3"/>
        <v>120.33113236197742</v>
      </c>
      <c r="G17" s="92">
        <f t="shared" si="3"/>
        <v>74.088001927678633</v>
      </c>
      <c r="H17" s="92">
        <f t="shared" si="3"/>
        <v>185.33465834296084</v>
      </c>
      <c r="I17" s="92">
        <f t="shared" si="3"/>
        <v>188.61033340824332</v>
      </c>
      <c r="J17" s="92">
        <f t="shared" si="3"/>
        <v>5.6661154663786704</v>
      </c>
      <c r="K17" s="92">
        <f t="shared" si="3"/>
        <v>371.37056685382316</v>
      </c>
      <c r="L17" s="92">
        <f t="shared" si="3"/>
        <v>931.85608320691972</v>
      </c>
      <c r="M17" s="92">
        <f t="shared" si="3"/>
        <v>586.48574590191856</v>
      </c>
      <c r="N17" s="92">
        <f t="shared" si="3"/>
        <v>0</v>
      </c>
      <c r="O17" s="92">
        <f t="shared" si="3"/>
        <v>1041.7552682279575</v>
      </c>
      <c r="P17" s="92">
        <f t="shared" si="3"/>
        <v>516.14948895137229</v>
      </c>
      <c r="Q17" s="92">
        <f t="shared" si="3"/>
        <v>18.465135266507559</v>
      </c>
      <c r="R17" s="250">
        <f>IF('Share Price Input'!H18&gt;1,'Share Price Input'!H18,NA())</f>
        <v>3162.6</v>
      </c>
      <c r="S17" s="92">
        <f t="shared" si="4"/>
        <v>0</v>
      </c>
      <c r="T17" s="92">
        <f t="shared" si="6"/>
        <v>4687.5376245071811</v>
      </c>
      <c r="U17" s="102">
        <f t="shared" si="7"/>
        <v>4687.5376245071811</v>
      </c>
      <c r="V17" s="103">
        <f t="shared" si="5"/>
        <v>4687.5310584071813</v>
      </c>
      <c r="Z17" s="85"/>
      <c r="AA17" s="85"/>
    </row>
    <row r="18" spans="1:28" x14ac:dyDescent="0.2">
      <c r="A18" s="107">
        <v>5</v>
      </c>
      <c r="B18" s="224">
        <v>33359</v>
      </c>
      <c r="C18" s="106">
        <f t="shared" si="8"/>
        <v>210</v>
      </c>
      <c r="D18" s="92">
        <f t="shared" si="2"/>
        <v>237.39309587001526</v>
      </c>
      <c r="E18" s="92">
        <f t="shared" si="3"/>
        <v>346.3090228934231</v>
      </c>
      <c r="F18" s="92">
        <f t="shared" si="3"/>
        <v>182.20934175083545</v>
      </c>
      <c r="G18" s="92">
        <f t="shared" si="3"/>
        <v>59.2747522461556</v>
      </c>
      <c r="H18" s="92">
        <f t="shared" si="3"/>
        <v>194.39710456094483</v>
      </c>
      <c r="I18" s="92">
        <f t="shared" si="3"/>
        <v>185.64643577305463</v>
      </c>
      <c r="J18" s="92">
        <f t="shared" si="3"/>
        <v>2.3388579715567914</v>
      </c>
      <c r="K18" s="92">
        <f t="shared" si="3"/>
        <v>235.44147742971174</v>
      </c>
      <c r="L18" s="92">
        <f t="shared" si="3"/>
        <v>928.87352567058133</v>
      </c>
      <c r="M18" s="92">
        <f t="shared" si="3"/>
        <v>593.33544269119488</v>
      </c>
      <c r="N18" s="92">
        <f t="shared" si="3"/>
        <v>0</v>
      </c>
      <c r="O18" s="92">
        <f t="shared" si="3"/>
        <v>1030.3208041182443</v>
      </c>
      <c r="P18" s="92">
        <f t="shared" si="3"/>
        <v>447.97829058924606</v>
      </c>
      <c r="Q18" s="92">
        <f t="shared" si="3"/>
        <v>220.29635231261057</v>
      </c>
      <c r="R18" s="250">
        <f>IF('Share Price Input'!H19&gt;1,'Share Price Input'!H19,NA())</f>
        <v>3141.35</v>
      </c>
      <c r="S18" s="92">
        <f t="shared" si="4"/>
        <v>0</v>
      </c>
      <c r="T18" s="92">
        <f t="shared" si="6"/>
        <v>4663.8079377775748</v>
      </c>
      <c r="U18" s="102">
        <f t="shared" si="7"/>
        <v>4663.8079377775748</v>
      </c>
      <c r="V18" s="103">
        <f t="shared" si="5"/>
        <v>4663.8013716775749</v>
      </c>
      <c r="Z18" s="85"/>
      <c r="AA18" s="85"/>
    </row>
    <row r="19" spans="1:28" x14ac:dyDescent="0.2">
      <c r="A19" s="107">
        <v>6</v>
      </c>
      <c r="B19" s="224">
        <v>33390</v>
      </c>
      <c r="C19" s="106">
        <f t="shared" si="8"/>
        <v>240</v>
      </c>
      <c r="D19" s="92">
        <f t="shared" si="2"/>
        <v>199.36245719561339</v>
      </c>
      <c r="E19" s="92">
        <f t="shared" si="3"/>
        <v>324.14520314610712</v>
      </c>
      <c r="F19" s="92">
        <f t="shared" si="3"/>
        <v>228.74241141282502</v>
      </c>
      <c r="G19" s="92">
        <f t="shared" si="3"/>
        <v>45.785436626836514</v>
      </c>
      <c r="H19" s="92">
        <f t="shared" si="3"/>
        <v>202.9328032794011</v>
      </c>
      <c r="I19" s="92">
        <f t="shared" si="3"/>
        <v>182.68686382733344</v>
      </c>
      <c r="J19" s="92">
        <f t="shared" si="3"/>
        <v>0.45596575292768193</v>
      </c>
      <c r="K19" s="92">
        <f t="shared" si="3"/>
        <v>111.39198516191752</v>
      </c>
      <c r="L19" s="92">
        <f t="shared" si="3"/>
        <v>925.76148012018075</v>
      </c>
      <c r="M19" s="92">
        <f t="shared" si="3"/>
        <v>599.52521013803266</v>
      </c>
      <c r="N19" s="92">
        <f t="shared" si="3"/>
        <v>0</v>
      </c>
      <c r="O19" s="92">
        <f t="shared" si="3"/>
        <v>1018.9031723552563</v>
      </c>
      <c r="P19" s="92">
        <f t="shared" si="3"/>
        <v>381.66720195627101</v>
      </c>
      <c r="Q19" s="92">
        <f t="shared" si="3"/>
        <v>533.31973613159221</v>
      </c>
      <c r="R19" s="250">
        <f>IF('Share Price Input'!H20&gt;1,'Share Price Input'!H20,NA())</f>
        <v>3219.3</v>
      </c>
      <c r="S19" s="92">
        <f t="shared" si="4"/>
        <v>0</v>
      </c>
      <c r="T19" s="92">
        <f t="shared" si="6"/>
        <v>4754.6733610042947</v>
      </c>
      <c r="U19" s="102">
        <f t="shared" si="7"/>
        <v>4754.6733610042947</v>
      </c>
      <c r="V19" s="103">
        <f t="shared" si="5"/>
        <v>4754.6667949042949</v>
      </c>
      <c r="Z19" s="85"/>
      <c r="AA19" s="85"/>
    </row>
    <row r="20" spans="1:28" x14ac:dyDescent="0.2">
      <c r="A20" s="107">
        <v>7</v>
      </c>
      <c r="B20" s="224">
        <v>33420</v>
      </c>
      <c r="C20" s="106">
        <f t="shared" si="8"/>
        <v>270</v>
      </c>
      <c r="D20" s="92">
        <f t="shared" si="2"/>
        <v>164.49074863203828</v>
      </c>
      <c r="E20" s="92">
        <f t="shared" si="3"/>
        <v>302.46021172444239</v>
      </c>
      <c r="F20" s="92">
        <f t="shared" si="3"/>
        <v>247.68433694380491</v>
      </c>
      <c r="G20" s="92">
        <f t="shared" si="3"/>
        <v>33.788734386210479</v>
      </c>
      <c r="H20" s="92">
        <f t="shared" si="3"/>
        <v>210.87797658880166</v>
      </c>
      <c r="I20" s="92">
        <f t="shared" si="3"/>
        <v>179.73223295549417</v>
      </c>
      <c r="J20" s="92">
        <f t="shared" si="3"/>
        <v>3.2463212353661675E-2</v>
      </c>
      <c r="K20" s="92">
        <f t="shared" si="3"/>
        <v>26.73700130761722</v>
      </c>
      <c r="L20" s="92">
        <f t="shared" si="3"/>
        <v>922.52084771058253</v>
      </c>
      <c r="M20" s="92">
        <f t="shared" si="3"/>
        <v>605.0405314674274</v>
      </c>
      <c r="N20" s="92">
        <f t="shared" si="3"/>
        <v>0</v>
      </c>
      <c r="O20" s="92">
        <f t="shared" si="3"/>
        <v>1007.5034040923679</v>
      </c>
      <c r="P20" s="92">
        <f t="shared" si="3"/>
        <v>318.16487925513536</v>
      </c>
      <c r="Q20" s="92">
        <f t="shared" si="3"/>
        <v>207.47036657128865</v>
      </c>
      <c r="R20" s="250">
        <f>IF('Share Price Input'!H21&gt;1,'Share Price Input'!H21,NA())</f>
        <v>3219.9</v>
      </c>
      <c r="S20" s="92">
        <f t="shared" si="4"/>
        <v>0</v>
      </c>
      <c r="T20" s="92">
        <f t="shared" si="6"/>
        <v>4226.4971687475645</v>
      </c>
      <c r="U20" s="102">
        <f t="shared" si="7"/>
        <v>4226.4971687475645</v>
      </c>
      <c r="V20" s="103">
        <f t="shared" si="5"/>
        <v>4226.4906026475646</v>
      </c>
      <c r="Z20" s="85"/>
      <c r="AA20" s="85"/>
    </row>
    <row r="21" spans="1:28" x14ac:dyDescent="0.2">
      <c r="A21" s="107">
        <v>8</v>
      </c>
      <c r="B21" s="224">
        <v>33451</v>
      </c>
      <c r="C21" s="106">
        <f t="shared" si="8"/>
        <v>300</v>
      </c>
      <c r="D21" s="92">
        <f t="shared" si="2"/>
        <v>132.83914700559671</v>
      </c>
      <c r="E21" s="92">
        <f t="shared" si="3"/>
        <v>281.28922809440701</v>
      </c>
      <c r="F21" s="92">
        <f t="shared" si="3"/>
        <v>234.05021394868015</v>
      </c>
      <c r="G21" s="92">
        <f t="shared" si="3"/>
        <v>23.434660216733278</v>
      </c>
      <c r="H21" s="92">
        <f t="shared" si="3"/>
        <v>218.17325892796362</v>
      </c>
      <c r="I21" s="92">
        <f t="shared" si="3"/>
        <v>176.78315751455307</v>
      </c>
      <c r="J21" s="92">
        <f t="shared" si="3"/>
        <v>1.0717296576338811</v>
      </c>
      <c r="K21" s="92">
        <f t="shared" si="3"/>
        <v>0.25350210142994456</v>
      </c>
      <c r="L21" s="92">
        <f t="shared" si="3"/>
        <v>919.15256683154166</v>
      </c>
      <c r="M21" s="92">
        <f t="shared" si="3"/>
        <v>609.86847167341932</v>
      </c>
      <c r="N21" s="92">
        <f t="shared" si="3"/>
        <v>0</v>
      </c>
      <c r="O21" s="92">
        <f t="shared" si="3"/>
        <v>996.12252886965734</v>
      </c>
      <c r="P21" s="92">
        <f t="shared" si="3"/>
        <v>258.37979606933101</v>
      </c>
      <c r="Q21" s="92">
        <f t="shared" si="3"/>
        <v>23.54672066247943</v>
      </c>
      <c r="R21" s="250">
        <f>IF('Share Price Input'!H22&gt;1,'Share Price Input'!H22,NA())</f>
        <v>3108.6000000000004</v>
      </c>
      <c r="S21" s="92">
        <f t="shared" si="4"/>
        <v>0</v>
      </c>
      <c r="T21" s="92">
        <f t="shared" si="6"/>
        <v>3874.9584154734262</v>
      </c>
      <c r="U21" s="102">
        <f t="shared" si="7"/>
        <v>3874.9584154734262</v>
      </c>
      <c r="V21" s="103">
        <f t="shared" si="5"/>
        <v>3874.9518493734263</v>
      </c>
      <c r="Z21" s="85"/>
      <c r="AA21" s="85"/>
    </row>
    <row r="22" spans="1:28" x14ac:dyDescent="0.2">
      <c r="A22" s="107">
        <v>9</v>
      </c>
      <c r="B22" s="224">
        <v>33482</v>
      </c>
      <c r="C22" s="106">
        <f t="shared" si="8"/>
        <v>330</v>
      </c>
      <c r="D22" s="92">
        <f t="shared" si="2"/>
        <v>104.46317998082895</v>
      </c>
      <c r="E22" s="92">
        <f t="shared" si="3"/>
        <v>260.66659784940492</v>
      </c>
      <c r="F22" s="92">
        <f t="shared" si="3"/>
        <v>191.42810423935606</v>
      </c>
      <c r="G22" s="92">
        <f t="shared" si="3"/>
        <v>14.852688303980699</v>
      </c>
      <c r="H22" s="92">
        <f t="shared" si="3"/>
        <v>224.7641406577402</v>
      </c>
      <c r="I22" s="92">
        <f t="shared" si="3"/>
        <v>173.84025070638415</v>
      </c>
      <c r="J22" s="92">
        <f t="shared" si="3"/>
        <v>3.5654723375627668</v>
      </c>
      <c r="K22" s="92">
        <f t="shared" si="3"/>
        <v>37.815684342683738</v>
      </c>
      <c r="L22" s="92">
        <f t="shared" si="3"/>
        <v>915.65761283597294</v>
      </c>
      <c r="M22" s="92">
        <f t="shared" si="3"/>
        <v>613.99770785538135</v>
      </c>
      <c r="N22" s="92">
        <f t="shared" si="3"/>
        <v>0</v>
      </c>
      <c r="O22" s="92">
        <f t="shared" si="3"/>
        <v>984.76157452092821</v>
      </c>
      <c r="P22" s="92">
        <f t="shared" si="3"/>
        <v>203.16724660623316</v>
      </c>
      <c r="Q22" s="92">
        <f t="shared" si="3"/>
        <v>422.26563271829531</v>
      </c>
      <c r="R22" s="250">
        <f>IF('Share Price Input'!H23&gt;1,'Share Price Input'!H23,NA())</f>
        <v>3033.5</v>
      </c>
      <c r="S22" s="92">
        <f t="shared" si="4"/>
        <v>0</v>
      </c>
      <c r="T22" s="92">
        <f t="shared" si="6"/>
        <v>4151.2393268547521</v>
      </c>
      <c r="U22" s="102">
        <f t="shared" si="7"/>
        <v>4151.2393268547521</v>
      </c>
      <c r="V22" s="103">
        <f t="shared" si="5"/>
        <v>4151.2327607547522</v>
      </c>
      <c r="Z22" s="85"/>
      <c r="AA22" s="85"/>
    </row>
    <row r="23" spans="1:28" x14ac:dyDescent="0.2">
      <c r="A23" s="107">
        <v>10</v>
      </c>
      <c r="B23" s="224">
        <v>33512</v>
      </c>
      <c r="C23" s="106">
        <f t="shared" si="8"/>
        <v>360</v>
      </c>
      <c r="D23" s="92">
        <f t="shared" si="2"/>
        <v>79.412628646114172</v>
      </c>
      <c r="E23" s="92">
        <f t="shared" si="3"/>
        <v>240.62577699156105</v>
      </c>
      <c r="F23" s="92">
        <f t="shared" si="3"/>
        <v>131.03477359134561</v>
      </c>
      <c r="G23" s="92">
        <f t="shared" si="3"/>
        <v>8.1501332958730472</v>
      </c>
      <c r="H23" s="92">
        <f t="shared" si="3"/>
        <v>230.60137535173615</v>
      </c>
      <c r="I23" s="92">
        <f t="shared" si="3"/>
        <v>170.90412445021667</v>
      </c>
      <c r="J23" s="92">
        <f t="shared" si="3"/>
        <v>7.4937926133367228</v>
      </c>
      <c r="K23" s="92">
        <f t="shared" si="3"/>
        <v>131.09203379379622</v>
      </c>
      <c r="L23" s="92">
        <f t="shared" si="3"/>
        <v>912.0369977575192</v>
      </c>
      <c r="M23" s="92">
        <f t="shared" si="3"/>
        <v>617.41855577345973</v>
      </c>
      <c r="N23" s="92">
        <f t="shared" si="3"/>
        <v>0</v>
      </c>
      <c r="O23" s="92">
        <f t="shared" si="3"/>
        <v>973.42156708088271</v>
      </c>
      <c r="P23" s="92">
        <f t="shared" si="3"/>
        <v>153.31710973217002</v>
      </c>
      <c r="Q23" s="92">
        <f t="shared" si="3"/>
        <v>448.21902655727899</v>
      </c>
      <c r="R23" s="250">
        <f>IF('Share Price Input'!H24&gt;1,'Share Price Input'!H24,NA())</f>
        <v>3115.8999999999996</v>
      </c>
      <c r="S23" s="92">
        <f t="shared" si="4"/>
        <v>0</v>
      </c>
      <c r="T23" s="92">
        <f t="shared" si="6"/>
        <v>4103.7213295352904</v>
      </c>
      <c r="U23" s="102">
        <f t="shared" si="7"/>
        <v>4103.7213295352904</v>
      </c>
      <c r="V23" s="103">
        <f t="shared" si="5"/>
        <v>4103.7147634352905</v>
      </c>
      <c r="Z23" s="85"/>
      <c r="AA23" s="85"/>
      <c r="AB23" s="85"/>
    </row>
    <row r="24" spans="1:28" x14ac:dyDescent="0.2">
      <c r="A24" s="107">
        <v>11</v>
      </c>
      <c r="B24" s="224">
        <v>33543</v>
      </c>
      <c r="C24" s="106">
        <f t="shared" si="8"/>
        <v>390</v>
      </c>
      <c r="D24" s="92">
        <f t="shared" si="2"/>
        <v>57.731440180727986</v>
      </c>
      <c r="E24" s="92">
        <f t="shared" si="3"/>
        <v>221.19927765619678</v>
      </c>
      <c r="F24" s="92">
        <f t="shared" si="3"/>
        <v>68.763800452590061</v>
      </c>
      <c r="G24" s="92">
        <f t="shared" si="3"/>
        <v>3.4108083694018205</v>
      </c>
      <c r="H24" s="92">
        <f t="shared" si="3"/>
        <v>235.64134776080931</v>
      </c>
      <c r="I24" s="92">
        <f t="shared" si="3"/>
        <v>167.97538925539789</v>
      </c>
      <c r="J24" s="92">
        <f t="shared" si="3"/>
        <v>12.825344738298952</v>
      </c>
      <c r="K24" s="92">
        <f t="shared" si="3"/>
        <v>259.39330432709716</v>
      </c>
      <c r="L24" s="92">
        <f t="shared" si="3"/>
        <v>908.29177001749645</v>
      </c>
      <c r="M24" s="92">
        <f t="shared" si="3"/>
        <v>620.12299256088681</v>
      </c>
      <c r="N24" s="92">
        <f t="shared" si="3"/>
        <v>0</v>
      </c>
      <c r="O24" s="92">
        <f t="shared" si="3"/>
        <v>962.10353069245798</v>
      </c>
      <c r="P24" s="92">
        <f t="shared" si="3"/>
        <v>109.54254884900132</v>
      </c>
      <c r="Q24" s="92">
        <f t="shared" si="3"/>
        <v>39.217521820637501</v>
      </c>
      <c r="R24" s="250">
        <f>IF('Share Price Input'!H25&gt;1,'Share Price Input'!H25,NA())</f>
        <v>3121.25</v>
      </c>
      <c r="S24" s="92">
        <f t="shared" si="4"/>
        <v>0</v>
      </c>
      <c r="T24" s="92">
        <f t="shared" si="6"/>
        <v>3666.2125105810005</v>
      </c>
      <c r="U24" s="102">
        <f t="shared" si="7"/>
        <v>3666.2125105810005</v>
      </c>
      <c r="V24" s="103">
        <f t="shared" si="5"/>
        <v>3666.2059444810006</v>
      </c>
      <c r="Z24" s="85"/>
      <c r="AA24" s="85"/>
    </row>
    <row r="25" spans="1:28" x14ac:dyDescent="0.2">
      <c r="A25" s="107">
        <v>12</v>
      </c>
      <c r="B25" s="224">
        <v>33573</v>
      </c>
      <c r="C25" s="106">
        <f t="shared" si="8"/>
        <v>420</v>
      </c>
      <c r="D25" s="92">
        <f t="shared" si="2"/>
        <v>39.457650756556404</v>
      </c>
      <c r="E25" s="92">
        <f t="shared" si="3"/>
        <v>202.41861536753578</v>
      </c>
      <c r="F25" s="92">
        <f t="shared" si="3"/>
        <v>21.002898267454157</v>
      </c>
      <c r="G25" s="92">
        <f t="shared" si="3"/>
        <v>0.69397717527985492</v>
      </c>
      <c r="H25" s="92">
        <f t="shared" si="3"/>
        <v>239.84639970196491</v>
      </c>
      <c r="I25" s="92">
        <f t="shared" si="3"/>
        <v>165.05465409445043</v>
      </c>
      <c r="J25" s="92">
        <f t="shared" si="3"/>
        <v>19.517585979050722</v>
      </c>
      <c r="K25" s="92">
        <f t="shared" si="3"/>
        <v>394.2615151127589</v>
      </c>
      <c r="L25" s="92">
        <f t="shared" si="3"/>
        <v>904.42301412130223</v>
      </c>
      <c r="M25" s="92">
        <f t="shared" si="3"/>
        <v>622.10467553989724</v>
      </c>
      <c r="N25" s="92">
        <f t="shared" si="3"/>
        <v>0</v>
      </c>
      <c r="O25" s="92">
        <f t="shared" si="3"/>
        <v>950.80848751433336</v>
      </c>
      <c r="P25" s="92">
        <f t="shared" si="3"/>
        <v>72.469809273429405</v>
      </c>
      <c r="Q25" s="92">
        <f t="shared" si="3"/>
        <v>175.30828702856917</v>
      </c>
      <c r="R25" s="250">
        <f>IF('Share Price Input'!H26&gt;1,'Share Price Input'!H26,NA())</f>
        <v>3125.1499999999996</v>
      </c>
      <c r="S25" s="92">
        <f t="shared" si="4"/>
        <v>0</v>
      </c>
      <c r="T25" s="92">
        <f t="shared" si="6"/>
        <v>3807.3610038325824</v>
      </c>
      <c r="U25" s="102">
        <f t="shared" si="7"/>
        <v>3807.3610038325824</v>
      </c>
      <c r="V25" s="103">
        <f t="shared" si="5"/>
        <v>3807.3544377325825</v>
      </c>
      <c r="Z25" s="85"/>
      <c r="AA25" s="85"/>
    </row>
    <row r="26" spans="1:28" x14ac:dyDescent="0.2">
      <c r="A26" s="107">
        <v>1</v>
      </c>
      <c r="B26" s="224">
        <v>33604</v>
      </c>
      <c r="C26" s="106">
        <f t="shared" si="8"/>
        <v>450</v>
      </c>
      <c r="D26" s="92">
        <f t="shared" si="2"/>
        <v>24.623318809724651</v>
      </c>
      <c r="E26" s="92">
        <f t="shared" si="3"/>
        <v>184.31425791120836</v>
      </c>
      <c r="F26" s="92">
        <f t="shared" si="3"/>
        <v>0.32119739319722385</v>
      </c>
      <c r="G26" s="92">
        <f t="shared" si="3"/>
        <v>3.3612766089902379E-2</v>
      </c>
      <c r="H26" s="92">
        <f t="shared" si="3"/>
        <v>243.18511143663088</v>
      </c>
      <c r="I26" s="92">
        <f t="shared" si="3"/>
        <v>162.14252627644822</v>
      </c>
      <c r="J26" s="92">
        <f t="shared" si="3"/>
        <v>27.517116082106384</v>
      </c>
      <c r="K26" s="92">
        <f t="shared" si="3"/>
        <v>505.78209912320278</v>
      </c>
      <c r="L26" s="92">
        <f t="shared" si="3"/>
        <v>900.43185034437568</v>
      </c>
      <c r="M26" s="92">
        <f t="shared" si="3"/>
        <v>623.35895709712213</v>
      </c>
      <c r="N26" s="92">
        <f t="shared" si="3"/>
        <v>0</v>
      </c>
      <c r="O26" s="92">
        <f t="shared" si="3"/>
        <v>939.5374576286174</v>
      </c>
      <c r="P26" s="92">
        <f t="shared" si="3"/>
        <v>42.629259079241592</v>
      </c>
      <c r="Q26" s="92">
        <f t="shared" si="3"/>
        <v>530.39137497021557</v>
      </c>
      <c r="R26" s="250">
        <f>IF('Share Price Input'!H27&gt;1,'Share Price Input'!H27,NA())</f>
        <v>3063.5</v>
      </c>
      <c r="S26" s="92">
        <f t="shared" si="4"/>
        <v>0</v>
      </c>
      <c r="T26" s="92">
        <f t="shared" si="6"/>
        <v>4184.2615728181818</v>
      </c>
      <c r="U26" s="102">
        <f t="shared" si="7"/>
        <v>4184.2615728181818</v>
      </c>
      <c r="V26" s="103">
        <f t="shared" si="5"/>
        <v>4184.2550067181819</v>
      </c>
      <c r="Z26" s="85"/>
      <c r="AA26" s="85"/>
    </row>
    <row r="27" spans="1:28" x14ac:dyDescent="0.2">
      <c r="A27" s="107">
        <v>2</v>
      </c>
      <c r="B27" s="224">
        <v>33635</v>
      </c>
      <c r="C27" s="106">
        <f t="shared" si="8"/>
        <v>480</v>
      </c>
      <c r="D27" s="92">
        <f t="shared" si="2"/>
        <v>13.254468799207189</v>
      </c>
      <c r="E27" s="92">
        <f t="shared" ref="E27:Q36" si="9">(SIN(($C27*PI()/180*E$6+E$7*PI()/180))*E$5)+E$5</f>
        <v>166.91557590649734</v>
      </c>
      <c r="F27" s="92">
        <f t="shared" si="9"/>
        <v>12.161455030901806</v>
      </c>
      <c r="G27" s="92">
        <f t="shared" si="9"/>
        <v>1.437972774785294</v>
      </c>
      <c r="H27" s="92">
        <f t="shared" si="9"/>
        <v>245.63253643588473</v>
      </c>
      <c r="I27" s="92">
        <f t="shared" si="9"/>
        <v>159.23961132073828</v>
      </c>
      <c r="J27" s="92">
        <f t="shared" si="9"/>
        <v>36.760103377342062</v>
      </c>
      <c r="K27" s="92">
        <f t="shared" si="9"/>
        <v>569.21913107328783</v>
      </c>
      <c r="L27" s="92">
        <f t="shared" si="9"/>
        <v>896.31943440779969</v>
      </c>
      <c r="M27" s="92">
        <f t="shared" si="9"/>
        <v>623.88289558357155</v>
      </c>
      <c r="N27" s="92">
        <f t="shared" si="9"/>
        <v>0</v>
      </c>
      <c r="O27" s="92">
        <f t="shared" si="9"/>
        <v>928.29145894872045</v>
      </c>
      <c r="P27" s="92">
        <f t="shared" si="9"/>
        <v>20.447801573516472</v>
      </c>
      <c r="Q27" s="92">
        <f t="shared" si="9"/>
        <v>253.61863253010773</v>
      </c>
      <c r="R27" s="250">
        <f>IF('Share Price Input'!H28&gt;1,'Share Price Input'!H28,NA())</f>
        <v>3045.6</v>
      </c>
      <c r="S27" s="92">
        <f t="shared" si="4"/>
        <v>0</v>
      </c>
      <c r="T27" s="92">
        <f t="shared" si="6"/>
        <v>3927.1745116623606</v>
      </c>
      <c r="U27" s="102">
        <f t="shared" si="7"/>
        <v>3927.1745116623606</v>
      </c>
      <c r="V27" s="103">
        <f t="shared" si="5"/>
        <v>3927.1679455623607</v>
      </c>
      <c r="Z27" s="85"/>
      <c r="AA27" s="85"/>
    </row>
    <row r="28" spans="1:28" x14ac:dyDescent="0.2">
      <c r="A28" s="107">
        <v>3</v>
      </c>
      <c r="B28" s="224">
        <v>33664</v>
      </c>
      <c r="C28" s="106">
        <f t="shared" si="8"/>
        <v>510</v>
      </c>
      <c r="D28" s="92">
        <f t="shared" si="2"/>
        <v>5.3710455510838528</v>
      </c>
      <c r="E28" s="92">
        <f t="shared" si="9"/>
        <v>150.25079515851075</v>
      </c>
      <c r="F28" s="92">
        <f t="shared" si="9"/>
        <v>53.407696923319961</v>
      </c>
      <c r="G28" s="92">
        <f t="shared" si="9"/>
        <v>4.8894961557906811</v>
      </c>
      <c r="H28" s="92">
        <f t="shared" si="9"/>
        <v>247.17038777848813</v>
      </c>
      <c r="I28" s="92">
        <f t="shared" si="9"/>
        <v>156.3465128310356</v>
      </c>
      <c r="J28" s="92">
        <f t="shared" si="9"/>
        <v>47.17279411817654</v>
      </c>
      <c r="K28" s="92">
        <f t="shared" si="9"/>
        <v>570.50190198536438</v>
      </c>
      <c r="L28" s="92">
        <f t="shared" si="9"/>
        <v>892.08695714363819</v>
      </c>
      <c r="M28" s="92">
        <f t="shared" si="9"/>
        <v>623.67526221364255</v>
      </c>
      <c r="N28" s="92">
        <f t="shared" si="9"/>
        <v>0</v>
      </c>
      <c r="O28" s="92">
        <f t="shared" si="9"/>
        <v>917.07150712742578</v>
      </c>
      <c r="P28" s="92">
        <f t="shared" si="9"/>
        <v>6.2427679550218045</v>
      </c>
      <c r="Q28" s="92">
        <f t="shared" si="9"/>
        <v>8.1913912697456794</v>
      </c>
      <c r="R28" s="250">
        <f>IF('Share Price Input'!H29&gt;1,'Share Price Input'!H29,NA())</f>
        <v>2948.05</v>
      </c>
      <c r="S28" s="92">
        <f t="shared" si="4"/>
        <v>0</v>
      </c>
      <c r="T28" s="92">
        <f t="shared" si="6"/>
        <v>3682.3719501112441</v>
      </c>
      <c r="U28" s="102">
        <f t="shared" si="7"/>
        <v>3682.3719501112441</v>
      </c>
      <c r="V28" s="103">
        <f t="shared" si="5"/>
        <v>3682.3653840112443</v>
      </c>
      <c r="Z28" s="85"/>
      <c r="AA28" s="85"/>
    </row>
    <row r="29" spans="1:28" x14ac:dyDescent="0.2">
      <c r="A29" s="107">
        <v>4</v>
      </c>
      <c r="B29" s="224">
        <v>33695</v>
      </c>
      <c r="C29" s="106">
        <f t="shared" si="8"/>
        <v>540</v>
      </c>
      <c r="D29" s="92">
        <f t="shared" si="2"/>
        <v>0.986879268536768</v>
      </c>
      <c r="E29" s="92">
        <f t="shared" si="9"/>
        <v>134.34695086758433</v>
      </c>
      <c r="F29" s="92">
        <f t="shared" si="9"/>
        <v>113.20524136692646</v>
      </c>
      <c r="G29" s="92">
        <f t="shared" si="9"/>
        <v>10.345022779920441</v>
      </c>
      <c r="H29" s="92">
        <f t="shared" si="9"/>
        <v>247.78717478898136</v>
      </c>
      <c r="I29" s="92">
        <f t="shared" si="9"/>
        <v>153.46383236991497</v>
      </c>
      <c r="J29" s="92">
        <f t="shared" si="9"/>
        <v>58.672100994241845</v>
      </c>
      <c r="K29" s="92">
        <f t="shared" si="9"/>
        <v>509.34588568230845</v>
      </c>
      <c r="L29" s="92">
        <f t="shared" si="9"/>
        <v>887.73564415010787</v>
      </c>
      <c r="M29" s="92">
        <f t="shared" si="9"/>
        <v>622.73654394697303</v>
      </c>
      <c r="N29" s="92">
        <f t="shared" si="9"/>
        <v>0</v>
      </c>
      <c r="O29" s="92">
        <f t="shared" si="9"/>
        <v>905.8786154651641</v>
      </c>
      <c r="P29" s="92">
        <f t="shared" si="9"/>
        <v>0.21737752733690741</v>
      </c>
      <c r="Q29" s="92">
        <f t="shared" si="9"/>
        <v>382.20106427529845</v>
      </c>
      <c r="R29" s="250">
        <f>IF('Share Price Input'!H30&gt;1,'Share Price Input'!H30,NA())</f>
        <v>2894.5</v>
      </c>
      <c r="S29" s="92">
        <f t="shared" si="4"/>
        <v>0</v>
      </c>
      <c r="T29" s="92">
        <f t="shared" si="6"/>
        <v>4026.9157673832951</v>
      </c>
      <c r="U29" s="102">
        <f t="shared" si="7"/>
        <v>4026.9157673832951</v>
      </c>
      <c r="V29" s="103">
        <f t="shared" si="5"/>
        <v>4026.9092012832953</v>
      </c>
      <c r="Z29" s="85"/>
      <c r="AA29" s="85"/>
    </row>
    <row r="30" spans="1:28" x14ac:dyDescent="0.2">
      <c r="A30" s="107">
        <v>5</v>
      </c>
      <c r="B30" s="224">
        <v>33725</v>
      </c>
      <c r="C30" s="106">
        <f t="shared" si="8"/>
        <v>570</v>
      </c>
      <c r="D30" s="92">
        <f t="shared" si="2"/>
        <v>0.10966126897574213</v>
      </c>
      <c r="E30" s="92">
        <f t="shared" si="9"/>
        <v>119.22984377019401</v>
      </c>
      <c r="F30" s="92">
        <f t="shared" si="9"/>
        <v>175.81730164353525</v>
      </c>
      <c r="G30" s="92">
        <f t="shared" si="9"/>
        <v>17.736333137155327</v>
      </c>
      <c r="H30" s="92">
        <f t="shared" si="9"/>
        <v>247.47828889489119</v>
      </c>
      <c r="I30" s="92">
        <f t="shared" si="9"/>
        <v>150.59216933372866</v>
      </c>
      <c r="J30" s="92">
        <f t="shared" si="9"/>
        <v>71.166266120548357</v>
      </c>
      <c r="K30" s="92">
        <f t="shared" si="9"/>
        <v>399.31584837685494</v>
      </c>
      <c r="L30" s="92">
        <f t="shared" si="9"/>
        <v>883.26675543668125</v>
      </c>
      <c r="M30" s="92">
        <f t="shared" si="9"/>
        <v>621.06894234638207</v>
      </c>
      <c r="N30" s="92">
        <f t="shared" si="9"/>
        <v>0</v>
      </c>
      <c r="O30" s="92">
        <f t="shared" si="9"/>
        <v>894.71379481849749</v>
      </c>
      <c r="P30" s="92">
        <f t="shared" si="9"/>
        <v>2.4578304135588951</v>
      </c>
      <c r="Q30" s="92">
        <f t="shared" si="9"/>
        <v>479.44771882456575</v>
      </c>
      <c r="R30" s="250">
        <f>IF('Share Price Input'!H31&gt;1,'Share Price Input'!H31,NA())</f>
        <v>2879.75</v>
      </c>
      <c r="S30" s="92">
        <f t="shared" si="4"/>
        <v>0</v>
      </c>
      <c r="T30" s="92">
        <f t="shared" si="6"/>
        <v>4062.3941882855688</v>
      </c>
      <c r="U30" s="102">
        <f t="shared" si="7"/>
        <v>4062.3941882855688</v>
      </c>
      <c r="V30" s="103">
        <f t="shared" si="5"/>
        <v>4062.3876221855689</v>
      </c>
      <c r="Z30" s="85"/>
      <c r="AA30" s="85"/>
    </row>
    <row r="31" spans="1:28" x14ac:dyDescent="0.2">
      <c r="A31" s="107">
        <v>6</v>
      </c>
      <c r="B31" s="224">
        <v>33756</v>
      </c>
      <c r="C31" s="106">
        <f t="shared" si="8"/>
        <v>600</v>
      </c>
      <c r="D31" s="92">
        <f t="shared" si="2"/>
        <v>2.7409304908524064</v>
      </c>
      <c r="E31" s="92">
        <f t="shared" si="9"/>
        <v>104.92399828253508</v>
      </c>
      <c r="F31" s="92">
        <f t="shared" si="9"/>
        <v>224.76640116565011</v>
      </c>
      <c r="G31" s="92">
        <f t="shared" si="9"/>
        <v>26.971001398476091</v>
      </c>
      <c r="H31" s="92">
        <f t="shared" si="9"/>
        <v>246.24603806153578</v>
      </c>
      <c r="I31" s="92">
        <f t="shared" si="9"/>
        <v>147.73212082797318</v>
      </c>
      <c r="J31" s="92">
        <f t="shared" si="9"/>
        <v>84.555593212871543</v>
      </c>
      <c r="K31" s="92">
        <f t="shared" si="9"/>
        <v>264.81710327696095</v>
      </c>
      <c r="L31" s="92">
        <f t="shared" si="9"/>
        <v>878.68158505922497</v>
      </c>
      <c r="M31" s="92">
        <f t="shared" si="9"/>
        <v>618.67636841457556</v>
      </c>
      <c r="N31" s="92">
        <f t="shared" si="9"/>
        <v>0</v>
      </c>
      <c r="O31" s="92">
        <f t="shared" si="9"/>
        <v>883.57805350882904</v>
      </c>
      <c r="P31" s="92">
        <f t="shared" si="9"/>
        <v>12.932074364641949</v>
      </c>
      <c r="Q31" s="92">
        <f t="shared" si="9"/>
        <v>66.909453199997927</v>
      </c>
      <c r="R31" s="250">
        <f>IF('Share Price Input'!H32&gt;1,'Share Price Input'!H32,NA())</f>
        <v>2901.5499999999997</v>
      </c>
      <c r="S31" s="92">
        <f t="shared" si="4"/>
        <v>0</v>
      </c>
      <c r="T31" s="92">
        <f t="shared" si="6"/>
        <v>3563.5241551641247</v>
      </c>
      <c r="U31" s="102">
        <f t="shared" si="7"/>
        <v>3563.5241551641247</v>
      </c>
      <c r="V31" s="103">
        <f t="shared" si="5"/>
        <v>3563.5175890641249</v>
      </c>
      <c r="Z31" s="85"/>
      <c r="AA31" s="85"/>
    </row>
    <row r="32" spans="1:28" x14ac:dyDescent="0.2">
      <c r="A32" s="107">
        <v>7</v>
      </c>
      <c r="B32" s="224">
        <v>33786</v>
      </c>
      <c r="C32" s="106">
        <f t="shared" si="8"/>
        <v>630</v>
      </c>
      <c r="D32" s="92">
        <f t="shared" si="2"/>
        <v>8.8760707938399719</v>
      </c>
      <c r="E32" s="92">
        <f t="shared" si="9"/>
        <v>91.452622714670611</v>
      </c>
      <c r="F32" s="92">
        <f t="shared" si="9"/>
        <v>247.17071432664869</v>
      </c>
      <c r="G32" s="92">
        <f t="shared" si="9"/>
        <v>37.933551169506288</v>
      </c>
      <c r="H32" s="92">
        <f t="shared" si="9"/>
        <v>244.09962954713225</v>
      </c>
      <c r="I32" s="92">
        <f t="shared" si="9"/>
        <v>144.88428154313351</v>
      </c>
      <c r="J32" s="92">
        <f t="shared" si="9"/>
        <v>98.73324310701976</v>
      </c>
      <c r="K32" s="92">
        <f t="shared" si="9"/>
        <v>135.68226773535383</v>
      </c>
      <c r="L32" s="92">
        <f t="shared" si="9"/>
        <v>873.98146074528177</v>
      </c>
      <c r="M32" s="92">
        <f t="shared" si="9"/>
        <v>615.56443342172599</v>
      </c>
      <c r="N32" s="92">
        <f t="shared" si="9"/>
        <v>0</v>
      </c>
      <c r="O32" s="92">
        <f t="shared" si="9"/>
        <v>872.47239723133782</v>
      </c>
      <c r="P32" s="92">
        <f t="shared" si="9"/>
        <v>31.490263303594816</v>
      </c>
      <c r="Q32" s="92">
        <f t="shared" si="9"/>
        <v>133.10820301629803</v>
      </c>
      <c r="R32" s="250">
        <f>IF('Share Price Input'!H33&gt;1,'Share Price Input'!H33,NA())</f>
        <v>2999.45</v>
      </c>
      <c r="S32" s="92">
        <f t="shared" si="4"/>
        <v>0</v>
      </c>
      <c r="T32" s="92">
        <f t="shared" si="6"/>
        <v>3535.4425725555434</v>
      </c>
      <c r="U32" s="102">
        <f t="shared" si="7"/>
        <v>3535.4425725555434</v>
      </c>
      <c r="V32" s="103">
        <f t="shared" si="5"/>
        <v>3535.4360064555435</v>
      </c>
      <c r="Z32" s="85"/>
      <c r="AA32" s="85"/>
    </row>
    <row r="33" spans="1:28" x14ac:dyDescent="0.2">
      <c r="A33" s="107">
        <v>8</v>
      </c>
      <c r="B33" s="224">
        <v>33817</v>
      </c>
      <c r="C33" s="106">
        <f t="shared" si="8"/>
        <v>660</v>
      </c>
      <c r="D33" s="92">
        <f t="shared" si="2"/>
        <v>18.504319057112752</v>
      </c>
      <c r="E33" s="92">
        <f t="shared" si="9"/>
        <v>78.837571619791106</v>
      </c>
      <c r="F33" s="92">
        <f t="shared" si="9"/>
        <v>237.13414788285939</v>
      </c>
      <c r="G33" s="92">
        <f t="shared" si="9"/>
        <v>50.486899483656799</v>
      </c>
      <c r="H33" s="92">
        <f t="shared" si="9"/>
        <v>241.05510110706044</v>
      </c>
      <c r="I33" s="92">
        <f t="shared" si="9"/>
        <v>142.04924363102862</v>
      </c>
      <c r="J33" s="92">
        <f t="shared" si="9"/>
        <v>113.58608627419332</v>
      </c>
      <c r="K33" s="92">
        <f t="shared" si="9"/>
        <v>40.554212232045217</v>
      </c>
      <c r="L33" s="92">
        <f t="shared" si="9"/>
        <v>869.16774350959975</v>
      </c>
      <c r="M33" s="92">
        <f t="shared" si="9"/>
        <v>611.74043574543907</v>
      </c>
      <c r="N33" s="92">
        <f t="shared" si="9"/>
        <v>0</v>
      </c>
      <c r="O33" s="92">
        <f t="shared" si="9"/>
        <v>861.39782896415204</v>
      </c>
      <c r="P33" s="92">
        <f t="shared" si="9"/>
        <v>57.866901045532813</v>
      </c>
      <c r="Q33" s="92">
        <f t="shared" si="9"/>
        <v>519.41888605324948</v>
      </c>
      <c r="R33" s="250">
        <f>IF('Share Price Input'!H34&gt;1,'Share Price Input'!H34,NA())</f>
        <v>2902.4</v>
      </c>
      <c r="S33" s="92">
        <f t="shared" si="4"/>
        <v>0</v>
      </c>
      <c r="T33" s="92">
        <f t="shared" si="6"/>
        <v>3841.7928105057204</v>
      </c>
      <c r="U33" s="102">
        <f t="shared" si="7"/>
        <v>3841.7928105057204</v>
      </c>
      <c r="V33" s="103">
        <f t="shared" si="5"/>
        <v>3841.7862444057205</v>
      </c>
      <c r="Z33" s="85"/>
      <c r="AA33" s="85"/>
    </row>
    <row r="34" spans="1:28" x14ac:dyDescent="0.2">
      <c r="A34" s="107">
        <v>9</v>
      </c>
      <c r="B34" s="224">
        <v>33848</v>
      </c>
      <c r="C34" s="106">
        <f t="shared" si="8"/>
        <v>690</v>
      </c>
      <c r="D34" s="92">
        <f t="shared" si="2"/>
        <v>31.608784061515962</v>
      </c>
      <c r="E34" s="92">
        <f t="shared" si="9"/>
        <v>67.09931033967041</v>
      </c>
      <c r="F34" s="92">
        <f t="shared" si="9"/>
        <v>197.29800269334601</v>
      </c>
      <c r="G34" s="92">
        <f t="shared" si="9"/>
        <v>64.474070978126491</v>
      </c>
      <c r="H34" s="92">
        <f t="shared" si="9"/>
        <v>237.13520116131622</v>
      </c>
      <c r="I34" s="92">
        <f t="shared" si="9"/>
        <v>139.2275965816855</v>
      </c>
      <c r="J34" s="92">
        <f t="shared" si="9"/>
        <v>128.99560552985349</v>
      </c>
      <c r="K34" s="92">
        <f t="shared" si="9"/>
        <v>0.53290225170542271</v>
      </c>
      <c r="L34" s="92">
        <f t="shared" si="9"/>
        <v>864.24182726002255</v>
      </c>
      <c r="M34" s="92">
        <f t="shared" si="9"/>
        <v>607.213343753971</v>
      </c>
      <c r="N34" s="92">
        <f t="shared" si="9"/>
        <v>0</v>
      </c>
      <c r="O34" s="92">
        <f t="shared" si="9"/>
        <v>850.35534887776862</v>
      </c>
      <c r="P34" s="92">
        <f t="shared" si="9"/>
        <v>91.684639525209889</v>
      </c>
      <c r="Q34" s="92">
        <f t="shared" si="9"/>
        <v>300.16595663467581</v>
      </c>
      <c r="R34" s="250">
        <f>IF('Share Price Input'!H35&gt;1,'Share Price Input'!H35,NA())</f>
        <v>2919.5</v>
      </c>
      <c r="S34" s="92">
        <f t="shared" si="4"/>
        <v>0</v>
      </c>
      <c r="T34" s="92">
        <f t="shared" si="6"/>
        <v>3580.0260235488677</v>
      </c>
      <c r="U34" s="102">
        <f t="shared" si="7"/>
        <v>3580.0260235488677</v>
      </c>
      <c r="V34" s="103">
        <f t="shared" si="5"/>
        <v>3580.0194574488678</v>
      </c>
      <c r="Z34" s="85"/>
      <c r="AA34" s="85"/>
    </row>
    <row r="35" spans="1:28" x14ac:dyDescent="0.2">
      <c r="A35" s="107">
        <v>10</v>
      </c>
      <c r="B35" s="224">
        <v>33878</v>
      </c>
      <c r="C35" s="106">
        <f t="shared" si="8"/>
        <v>720</v>
      </c>
      <c r="D35" s="92">
        <f t="shared" si="2"/>
        <v>48.166476122505401</v>
      </c>
      <c r="E35" s="92">
        <f t="shared" si="9"/>
        <v>56.256881803831448</v>
      </c>
      <c r="F35" s="92">
        <f t="shared" si="9"/>
        <v>138.14586844987804</v>
      </c>
      <c r="G35" s="92">
        <f t="shared" si="9"/>
        <v>79.720160817571127</v>
      </c>
      <c r="H35" s="92">
        <f t="shared" si="9"/>
        <v>232.36921882053292</v>
      </c>
      <c r="I35" s="92">
        <f t="shared" si="9"/>
        <v>136.41992710076605</v>
      </c>
      <c r="J35" s="92">
        <f t="shared" si="9"/>
        <v>144.83884173299759</v>
      </c>
      <c r="K35" s="92">
        <f t="shared" si="9"/>
        <v>24.495301112554841</v>
      </c>
      <c r="L35" s="92">
        <f t="shared" si="9"/>
        <v>859.20513839385706</v>
      </c>
      <c r="M35" s="92">
        <f t="shared" si="9"/>
        <v>601.99377477283997</v>
      </c>
      <c r="N35" s="92">
        <f t="shared" si="9"/>
        <v>0</v>
      </c>
      <c r="O35" s="92">
        <f t="shared" si="9"/>
        <v>839.34595424472445</v>
      </c>
      <c r="P35" s="92">
        <f t="shared" si="9"/>
        <v>132.45967719403149</v>
      </c>
      <c r="Q35" s="92">
        <f t="shared" si="9"/>
        <v>0.72208497799698534</v>
      </c>
      <c r="R35" s="250">
        <f>IF('Share Price Input'!H36&gt;1,'Share Price Input'!H36,NA())</f>
        <v>2896.2</v>
      </c>
      <c r="S35" s="92">
        <f t="shared" si="4"/>
        <v>0</v>
      </c>
      <c r="T35" s="92">
        <f t="shared" si="6"/>
        <v>3294.1327394440873</v>
      </c>
      <c r="U35" s="102">
        <f t="shared" si="7"/>
        <v>3294.1327394440873</v>
      </c>
      <c r="V35" s="103">
        <f t="shared" si="5"/>
        <v>3294.1261733440874</v>
      </c>
      <c r="Z35" s="85"/>
      <c r="AA35" s="85"/>
      <c r="AB35" s="85"/>
    </row>
    <row r="36" spans="1:28" x14ac:dyDescent="0.2">
      <c r="A36" s="107">
        <v>11</v>
      </c>
      <c r="B36" s="224">
        <v>33909</v>
      </c>
      <c r="C36" s="106">
        <f t="shared" si="8"/>
        <v>750</v>
      </c>
      <c r="D36" s="92">
        <f t="shared" si="2"/>
        <v>68.148347421863264</v>
      </c>
      <c r="E36" s="92">
        <f t="shared" si="9"/>
        <v>46.327875636285512</v>
      </c>
      <c r="F36" s="92">
        <f t="shared" si="9"/>
        <v>75.24468070434682</v>
      </c>
      <c r="G36" s="92">
        <f t="shared" si="9"/>
        <v>96.034521819744739</v>
      </c>
      <c r="H36" s="92">
        <f t="shared" si="9"/>
        <v>226.79276504059936</v>
      </c>
      <c r="I36" s="92">
        <f t="shared" si="9"/>
        <v>133.6268189875737</v>
      </c>
      <c r="J36" s="92">
        <f t="shared" si="9"/>
        <v>160.98937492970515</v>
      </c>
      <c r="K36" s="92">
        <f t="shared" si="9"/>
        <v>107.12640698659675</v>
      </c>
      <c r="L36" s="92">
        <f t="shared" si="9"/>
        <v>854.05913538483026</v>
      </c>
      <c r="M36" s="92">
        <f t="shared" si="9"/>
        <v>596.09397018416075</v>
      </c>
      <c r="N36" s="92">
        <f t="shared" si="9"/>
        <v>0</v>
      </c>
      <c r="O36" s="92">
        <f t="shared" si="9"/>
        <v>828.37063934953096</v>
      </c>
      <c r="P36" s="92">
        <f t="shared" si="9"/>
        <v>179.60868035627851</v>
      </c>
      <c r="Q36" s="92">
        <f t="shared" si="9"/>
        <v>338.61303846839508</v>
      </c>
      <c r="R36" s="250">
        <f>IF('Share Price Input'!H37&gt;1,'Share Price Input'!H37,NA())</f>
        <v>2815</v>
      </c>
      <c r="S36" s="92">
        <f t="shared" si="4"/>
        <v>0</v>
      </c>
      <c r="T36" s="92">
        <f t="shared" si="6"/>
        <v>3711.0296891699109</v>
      </c>
      <c r="U36" s="102">
        <f t="shared" si="7"/>
        <v>3711.0296891699109</v>
      </c>
      <c r="V36" s="103">
        <f t="shared" si="5"/>
        <v>3711.023123069911</v>
      </c>
      <c r="Z36" s="85"/>
      <c r="AA36" s="85"/>
    </row>
    <row r="37" spans="1:28" x14ac:dyDescent="0.2">
      <c r="A37" s="107">
        <v>12</v>
      </c>
      <c r="B37" s="224">
        <v>33939</v>
      </c>
      <c r="C37" s="106">
        <f t="shared" si="8"/>
        <v>780</v>
      </c>
      <c r="D37" s="92">
        <f t="shared" si="2"/>
        <v>91.519342967445937</v>
      </c>
      <c r="E37" s="92">
        <f t="shared" ref="E37:Q46" si="10">(SIN(($C37*PI()/180*E$6+E$7*PI()/180))*E$5)+E$5</f>
        <v>37.328399619962966</v>
      </c>
      <c r="F37" s="92">
        <f t="shared" si="10"/>
        <v>25.148005076918878</v>
      </c>
      <c r="G37" s="92">
        <f t="shared" si="10"/>
        <v>113.21314843384948</v>
      </c>
      <c r="H37" s="92">
        <f t="shared" si="10"/>
        <v>220.44750654106531</v>
      </c>
      <c r="I37" s="92">
        <f t="shared" si="10"/>
        <v>130.8488530136633</v>
      </c>
      <c r="J37" s="92">
        <f t="shared" si="10"/>
        <v>177.31833311198858</v>
      </c>
      <c r="K37" s="92">
        <f t="shared" si="10"/>
        <v>230.09815174842072</v>
      </c>
      <c r="L37" s="92">
        <f t="shared" si="10"/>
        <v>848.80530836076036</v>
      </c>
      <c r="M37" s="92">
        <f t="shared" si="10"/>
        <v>589.52776671710274</v>
      </c>
      <c r="N37" s="92">
        <f t="shared" si="10"/>
        <v>0</v>
      </c>
      <c r="O37" s="92">
        <f t="shared" si="10"/>
        <v>817.43039539887764</v>
      </c>
      <c r="P37" s="92">
        <f t="shared" si="10"/>
        <v>232.45712842689352</v>
      </c>
      <c r="Q37" s="92">
        <f t="shared" si="10"/>
        <v>504.18636252607007</v>
      </c>
      <c r="R37" s="250">
        <f>IF('Share Price Input'!H38&gt;1,'Share Price Input'!H38,NA())</f>
        <v>2815.75</v>
      </c>
      <c r="S37" s="92">
        <f t="shared" si="4"/>
        <v>0</v>
      </c>
      <c r="T37" s="92">
        <f t="shared" si="6"/>
        <v>4018.3221358430192</v>
      </c>
      <c r="U37" s="102">
        <f t="shared" si="7"/>
        <v>4018.3221358430192</v>
      </c>
      <c r="V37" s="103">
        <f t="shared" si="5"/>
        <v>4018.3155697430193</v>
      </c>
      <c r="Z37" s="85"/>
      <c r="AA37" s="85"/>
    </row>
    <row r="38" spans="1:28" x14ac:dyDescent="0.2">
      <c r="A38" s="107">
        <v>1</v>
      </c>
      <c r="B38" s="224">
        <v>33970</v>
      </c>
      <c r="C38" s="106">
        <f t="shared" si="8"/>
        <v>810</v>
      </c>
      <c r="D38" s="92">
        <f t="shared" si="2"/>
        <v>118.23846209154885</v>
      </c>
      <c r="E38" s="92">
        <f t="shared" si="10"/>
        <v>29.273053565127952</v>
      </c>
      <c r="F38" s="92">
        <f t="shared" si="10"/>
        <v>1.0396722244280028</v>
      </c>
      <c r="G38" s="92">
        <f t="shared" si="10"/>
        <v>131.04122776075371</v>
      </c>
      <c r="H38" s="92">
        <f t="shared" si="10"/>
        <v>213.38085447547087</v>
      </c>
      <c r="I38" s="92">
        <f t="shared" si="10"/>
        <v>128.08660680208197</v>
      </c>
      <c r="J38" s="92">
        <f t="shared" si="10"/>
        <v>193.69542054263195</v>
      </c>
      <c r="K38" s="92">
        <f t="shared" si="10"/>
        <v>366.13467491358858</v>
      </c>
      <c r="L38" s="92">
        <f t="shared" si="10"/>
        <v>843.44517867205946</v>
      </c>
      <c r="M38" s="92">
        <f t="shared" si="10"/>
        <v>582.31056399680244</v>
      </c>
      <c r="N38" s="92">
        <f t="shared" si="10"/>
        <v>0</v>
      </c>
      <c r="O38" s="92">
        <f t="shared" si="10"/>
        <v>806.52621043211366</v>
      </c>
      <c r="P38" s="92">
        <f t="shared" si="10"/>
        <v>290.2489637223394</v>
      </c>
      <c r="Q38" s="92">
        <f t="shared" si="10"/>
        <v>100.6961636861858</v>
      </c>
      <c r="R38" s="250">
        <f>IF('Share Price Input'!H39&gt;1,'Share Price Input'!H39,NA())</f>
        <v>2752.5</v>
      </c>
      <c r="S38" s="92">
        <f t="shared" si="4"/>
        <v>0</v>
      </c>
      <c r="T38" s="92">
        <f t="shared" si="6"/>
        <v>3804.1104867851327</v>
      </c>
      <c r="U38" s="102">
        <f t="shared" si="7"/>
        <v>3804.1104867851327</v>
      </c>
      <c r="V38" s="103">
        <f t="shared" si="5"/>
        <v>3804.1039206851328</v>
      </c>
      <c r="Z38" s="85"/>
      <c r="AA38" s="85"/>
    </row>
    <row r="39" spans="1:28" x14ac:dyDescent="0.2">
      <c r="A39" s="107">
        <v>2</v>
      </c>
      <c r="B39" s="224">
        <v>34001</v>
      </c>
      <c r="C39" s="106">
        <f t="shared" si="8"/>
        <v>840</v>
      </c>
      <c r="D39" s="92">
        <f t="shared" si="2"/>
        <v>148.25883038001029</v>
      </c>
      <c r="E39" s="92">
        <f t="shared" si="10"/>
        <v>22.174905624170833</v>
      </c>
      <c r="F39" s="92">
        <f t="shared" si="10"/>
        <v>9.2642184612123657</v>
      </c>
      <c r="G39" s="92">
        <f t="shared" si="10"/>
        <v>149.295825715435</v>
      </c>
      <c r="H39" s="92">
        <f t="shared" si="10"/>
        <v>205.64561017982538</v>
      </c>
      <c r="I39" s="92">
        <f t="shared" si="10"/>
        <v>125.3406547072628</v>
      </c>
      <c r="J39" s="92">
        <f t="shared" si="10"/>
        <v>209.98995744057365</v>
      </c>
      <c r="K39" s="92">
        <f t="shared" si="10"/>
        <v>485.06227085705552</v>
      </c>
      <c r="L39" s="92">
        <f t="shared" si="10"/>
        <v>837.98029845119618</v>
      </c>
      <c r="M39" s="92">
        <f t="shared" si="10"/>
        <v>574.45928842783826</v>
      </c>
      <c r="N39" s="92">
        <f t="shared" si="10"/>
        <v>0</v>
      </c>
      <c r="O39" s="92">
        <f t="shared" si="10"/>
        <v>795.65906923201646</v>
      </c>
      <c r="P39" s="92">
        <f t="shared" si="10"/>
        <v>352.1574077331997</v>
      </c>
      <c r="Q39" s="92">
        <f t="shared" si="10"/>
        <v>94.983449424512571</v>
      </c>
      <c r="R39" s="250">
        <f>IF('Share Price Input'!H40&gt;1,'Share Price Input'!H40,NA())</f>
        <v>2746.45</v>
      </c>
      <c r="S39" s="92">
        <f t="shared" si="4"/>
        <v>0</v>
      </c>
      <c r="T39" s="92">
        <f t="shared" si="6"/>
        <v>4010.2652205343088</v>
      </c>
      <c r="U39" s="102">
        <f t="shared" si="7"/>
        <v>4010.2652205343088</v>
      </c>
      <c r="V39" s="103">
        <f t="shared" si="5"/>
        <v>4010.2586544343089</v>
      </c>
      <c r="Z39" s="85"/>
      <c r="AA39" s="85"/>
    </row>
    <row r="40" spans="1:28" x14ac:dyDescent="0.2">
      <c r="A40" s="107">
        <v>3</v>
      </c>
      <c r="B40" s="224">
        <v>34029</v>
      </c>
      <c r="C40" s="106">
        <f t="shared" si="8"/>
        <v>870</v>
      </c>
      <c r="D40" s="92">
        <f t="shared" si="2"/>
        <v>181.52778190586264</v>
      </c>
      <c r="E40" s="92">
        <f t="shared" si="10"/>
        <v>16.045471091201648</v>
      </c>
      <c r="F40" s="92">
        <f t="shared" si="10"/>
        <v>47.657208254234533</v>
      </c>
      <c r="G40" s="92">
        <f t="shared" si="10"/>
        <v>167.74867474209697</v>
      </c>
      <c r="H40" s="92">
        <f t="shared" si="10"/>
        <v>197.29957064616602</v>
      </c>
      <c r="I40" s="92">
        <f t="shared" si="10"/>
        <v>122.61156769560021</v>
      </c>
      <c r="J40" s="92">
        <f t="shared" si="10"/>
        <v>226.071922730739</v>
      </c>
      <c r="K40" s="92">
        <f t="shared" si="10"/>
        <v>560.50209522732678</v>
      </c>
      <c r="L40" s="92">
        <f t="shared" si="10"/>
        <v>832.4122501632462</v>
      </c>
      <c r="M40" s="92">
        <f t="shared" si="10"/>
        <v>565.99235349697051</v>
      </c>
      <c r="N40" s="92">
        <f t="shared" si="10"/>
        <v>0</v>
      </c>
      <c r="O40" s="92">
        <f t="shared" si="10"/>
        <v>784.82995323585283</v>
      </c>
      <c r="P40" s="92">
        <f t="shared" si="10"/>
        <v>417.29678913932878</v>
      </c>
      <c r="Q40" s="92">
        <f t="shared" si="10"/>
        <v>500.73699440784094</v>
      </c>
      <c r="R40" s="250">
        <f>IF('Share Price Input'!H41&gt;1,'Share Price Input'!H41,NA())</f>
        <v>2744.4</v>
      </c>
      <c r="S40" s="92">
        <f t="shared" si="4"/>
        <v>0</v>
      </c>
      <c r="T40" s="92">
        <f t="shared" si="6"/>
        <v>4620.7260666364673</v>
      </c>
      <c r="U40" s="102">
        <f t="shared" si="7"/>
        <v>4620.7260666364673</v>
      </c>
      <c r="V40" s="103">
        <f t="shared" si="5"/>
        <v>4620.7195005364674</v>
      </c>
      <c r="Z40" s="85"/>
      <c r="AA40" s="85"/>
    </row>
    <row r="41" spans="1:28" x14ac:dyDescent="0.2">
      <c r="A41" s="107">
        <v>4</v>
      </c>
      <c r="B41" s="224">
        <v>34060</v>
      </c>
      <c r="C41" s="106">
        <f t="shared" si="8"/>
        <v>900</v>
      </c>
      <c r="D41" s="92">
        <f t="shared" si="2"/>
        <v>217.9869516232643</v>
      </c>
      <c r="E41" s="92">
        <f t="shared" si="10"/>
        <v>10.894693720839655</v>
      </c>
      <c r="F41" s="92">
        <f t="shared" si="10"/>
        <v>106.11484390631432</v>
      </c>
      <c r="G41" s="92">
        <f t="shared" si="10"/>
        <v>186.16902822253238</v>
      </c>
      <c r="H41" s="92">
        <f t="shared" si="10"/>
        <v>188.40509666906277</v>
      </c>
      <c r="I41" s="92">
        <f t="shared" si="10"/>
        <v>119.89991322672824</v>
      </c>
      <c r="J41" s="92">
        <f t="shared" si="10"/>
        <v>241.81299153777624</v>
      </c>
      <c r="K41" s="92">
        <f t="shared" si="10"/>
        <v>575.7211486798841</v>
      </c>
      <c r="L41" s="92">
        <f t="shared" si="10"/>
        <v>826.74264614765593</v>
      </c>
      <c r="M41" s="92">
        <f t="shared" si="10"/>
        <v>556.92961658824834</v>
      </c>
      <c r="N41" s="92">
        <f t="shared" si="10"/>
        <v>0</v>
      </c>
      <c r="O41" s="92">
        <f t="shared" si="10"/>
        <v>774.03984044674303</v>
      </c>
      <c r="P41" s="92">
        <f t="shared" si="10"/>
        <v>484.73521435423754</v>
      </c>
      <c r="Q41" s="92">
        <f t="shared" si="10"/>
        <v>345.69237351138236</v>
      </c>
      <c r="R41" s="250">
        <f>IF('Share Price Input'!H42&gt;1,'Share Price Input'!H42,NA())</f>
        <v>2832.55</v>
      </c>
      <c r="S41" s="92">
        <f t="shared" si="4"/>
        <v>0</v>
      </c>
      <c r="T41" s="92">
        <f t="shared" si="6"/>
        <v>4635.1377925346687</v>
      </c>
      <c r="U41" s="102">
        <f t="shared" si="7"/>
        <v>4635.1377925346687</v>
      </c>
      <c r="V41" s="103">
        <f t="shared" si="5"/>
        <v>4635.1312264346689</v>
      </c>
      <c r="Z41" s="85"/>
      <c r="AA41" s="85"/>
    </row>
    <row r="42" spans="1:28" x14ac:dyDescent="0.2">
      <c r="A42" s="107">
        <v>5</v>
      </c>
      <c r="B42" s="224">
        <v>34090</v>
      </c>
      <c r="C42" s="106">
        <f t="shared" si="8"/>
        <v>930</v>
      </c>
      <c r="D42" s="92">
        <f t="shared" si="2"/>
        <v>257.57237775962108</v>
      </c>
      <c r="E42" s="92">
        <f t="shared" si="10"/>
        <v>6.73092959650387</v>
      </c>
      <c r="F42" s="92">
        <f t="shared" si="10"/>
        <v>169.25295951455581</v>
      </c>
      <c r="G42" s="92">
        <f t="shared" si="10"/>
        <v>204.326545884317</v>
      </c>
      <c r="H42" s="92">
        <f t="shared" si="10"/>
        <v>179.02864689183519</v>
      </c>
      <c r="I42" s="92">
        <f t="shared" si="10"/>
        <v>117.20625513552848</v>
      </c>
      <c r="J42" s="92">
        <f t="shared" si="10"/>
        <v>257.08755914509044</v>
      </c>
      <c r="K42" s="92">
        <f t="shared" si="10"/>
        <v>527.34375512359543</v>
      </c>
      <c r="L42" s="92">
        <f t="shared" si="10"/>
        <v>820.97312815135899</v>
      </c>
      <c r="M42" s="92">
        <f t="shared" si="10"/>
        <v>547.2923324117653</v>
      </c>
      <c r="N42" s="92">
        <f t="shared" si="10"/>
        <v>0</v>
      </c>
      <c r="O42" s="92">
        <f t="shared" si="10"/>
        <v>763.28970534533573</v>
      </c>
      <c r="P42" s="92">
        <f t="shared" si="10"/>
        <v>553.50789933202009</v>
      </c>
      <c r="Q42" s="92">
        <f t="shared" si="10"/>
        <v>1.3666592742803232</v>
      </c>
      <c r="R42" s="250">
        <f>IF('Share Price Input'!H43&gt;1,'Share Price Input'!H43,NA())</f>
        <v>3043.05</v>
      </c>
      <c r="S42" s="92">
        <f t="shared" si="4"/>
        <v>0</v>
      </c>
      <c r="T42" s="92">
        <f t="shared" si="6"/>
        <v>4404.972187465808</v>
      </c>
      <c r="U42" s="102">
        <f t="shared" si="7"/>
        <v>4404.972187465808</v>
      </c>
      <c r="V42" s="103">
        <f t="shared" si="5"/>
        <v>4404.9656213658081</v>
      </c>
      <c r="Z42" s="85"/>
      <c r="AA42" s="85"/>
    </row>
    <row r="43" spans="1:28" x14ac:dyDescent="0.2">
      <c r="A43" s="107">
        <v>6</v>
      </c>
      <c r="B43" s="224">
        <v>34121</v>
      </c>
      <c r="C43" s="106">
        <f t="shared" si="8"/>
        <v>960</v>
      </c>
      <c r="D43" s="92">
        <f t="shared" si="2"/>
        <v>300.2146140262721</v>
      </c>
      <c r="E43" s="92">
        <f t="shared" si="10"/>
        <v>3.5609335743760084</v>
      </c>
      <c r="F43" s="92">
        <f t="shared" si="10"/>
        <v>220.45563768034182</v>
      </c>
      <c r="G43" s="92">
        <f t="shared" si="10"/>
        <v>221.99417412778988</v>
      </c>
      <c r="H43" s="92">
        <f t="shared" si="10"/>
        <v>169.24028123404082</v>
      </c>
      <c r="I43" s="92">
        <f t="shared" si="10"/>
        <v>114.53115351489221</v>
      </c>
      <c r="J43" s="92">
        <f t="shared" si="10"/>
        <v>271.77374324856697</v>
      </c>
      <c r="K43" s="92">
        <f t="shared" si="10"/>
        <v>426.10030664810608</v>
      </c>
      <c r="L43" s="92">
        <f t="shared" si="10"/>
        <v>815.10536685337502</v>
      </c>
      <c r="M43" s="92">
        <f t="shared" si="10"/>
        <v>537.10310315528409</v>
      </c>
      <c r="N43" s="92">
        <f t="shared" si="10"/>
        <v>0</v>
      </c>
      <c r="O43" s="92">
        <f t="shared" si="10"/>
        <v>752.58051880179994</v>
      </c>
      <c r="P43" s="92">
        <f t="shared" si="10"/>
        <v>622.63097191004454</v>
      </c>
      <c r="Q43" s="92">
        <f t="shared" si="10"/>
        <v>292.83124478115343</v>
      </c>
      <c r="R43" s="250">
        <f>IF('Share Price Input'!H44&gt;1,'Share Price Input'!H44,NA())</f>
        <v>3074</v>
      </c>
      <c r="S43" s="92">
        <f t="shared" si="4"/>
        <v>0</v>
      </c>
      <c r="T43" s="92">
        <f t="shared" si="6"/>
        <v>4748.115483456043</v>
      </c>
      <c r="U43" s="102">
        <f t="shared" si="7"/>
        <v>4748.115483456043</v>
      </c>
      <c r="V43" s="103">
        <f t="shared" si="5"/>
        <v>4748.1089173560431</v>
      </c>
      <c r="Z43" s="85"/>
      <c r="AA43" s="85"/>
    </row>
    <row r="44" spans="1:28" x14ac:dyDescent="0.2">
      <c r="A44" s="107">
        <v>7</v>
      </c>
      <c r="B44" s="224">
        <v>34151</v>
      </c>
      <c r="C44" s="106">
        <f t="shared" si="8"/>
        <v>990</v>
      </c>
      <c r="D44" s="92">
        <f t="shared" si="2"/>
        <v>345.83885145087629</v>
      </c>
      <c r="E44" s="92">
        <f t="shared" si="10"/>
        <v>1.3898483250268328</v>
      </c>
      <c r="F44" s="92">
        <f t="shared" si="10"/>
        <v>246.24798351973914</v>
      </c>
      <c r="G44" s="92">
        <f t="shared" si="10"/>
        <v>238.9509852543045</v>
      </c>
      <c r="H44" s="92">
        <f t="shared" si="10"/>
        <v>159.11313741058072</v>
      </c>
      <c r="I44" s="92">
        <f t="shared" si="10"/>
        <v>111.87516459925959</v>
      </c>
      <c r="J44" s="92">
        <f t="shared" si="10"/>
        <v>285.75435650757515</v>
      </c>
      <c r="K44" s="92">
        <f t="shared" si="10"/>
        <v>294.44719907775288</v>
      </c>
      <c r="L44" s="92">
        <f t="shared" si="10"/>
        <v>809.1410613810308</v>
      </c>
      <c r="M44" s="92">
        <f t="shared" si="10"/>
        <v>526.38582547564283</v>
      </c>
      <c r="N44" s="92">
        <f t="shared" si="10"/>
        <v>0</v>
      </c>
      <c r="O44" s="92">
        <f t="shared" si="10"/>
        <v>741.9132479881431</v>
      </c>
      <c r="P44" s="92">
        <f t="shared" si="10"/>
        <v>691.11554722905419</v>
      </c>
      <c r="Q44" s="92">
        <f t="shared" si="10"/>
        <v>521.68028447440417</v>
      </c>
      <c r="R44" s="250">
        <f>IF('Share Price Input'!H45&gt;1,'Share Price Input'!H45,NA())</f>
        <v>3246.3999999999996</v>
      </c>
      <c r="S44" s="92">
        <f t="shared" si="4"/>
        <v>0</v>
      </c>
      <c r="T44" s="92">
        <f t="shared" si="6"/>
        <v>4973.84692659339</v>
      </c>
      <c r="U44" s="102">
        <f t="shared" si="7"/>
        <v>4973.84692659339</v>
      </c>
      <c r="V44" s="103">
        <f t="shared" si="5"/>
        <v>4973.8403604933901</v>
      </c>
      <c r="Z44" s="85"/>
      <c r="AA44" s="85"/>
    </row>
    <row r="45" spans="1:28" x14ac:dyDescent="0.2">
      <c r="A45" s="107">
        <v>8</v>
      </c>
      <c r="B45" s="224">
        <v>34182</v>
      </c>
      <c r="C45" s="106">
        <f t="shared" si="8"/>
        <v>1020</v>
      </c>
      <c r="D45" s="92">
        <f t="shared" ref="D45:D108" si="11">(SIN(($C45*PI()/180*D$6+D$7*PI()/180))*D$5)+D$5</f>
        <v>394.36504961777109</v>
      </c>
      <c r="E45" s="92">
        <f t="shared" si="10"/>
        <v>0.22119599048426153</v>
      </c>
      <c r="F45" s="92">
        <f t="shared" si="10"/>
        <v>239.84228276767237</v>
      </c>
      <c r="G45" s="92">
        <f t="shared" si="10"/>
        <v>254.98494009216563</v>
      </c>
      <c r="H45" s="92">
        <f t="shared" si="10"/>
        <v>148.72288445381554</v>
      </c>
      <c r="I45" s="92">
        <f t="shared" si="10"/>
        <v>109.23884064896237</v>
      </c>
      <c r="J45" s="92">
        <f t="shared" si="10"/>
        <v>298.91784163285104</v>
      </c>
      <c r="K45" s="92">
        <f t="shared" si="10"/>
        <v>161.58587052652791</v>
      </c>
      <c r="L45" s="92">
        <f t="shared" si="10"/>
        <v>803.08193881794568</v>
      </c>
      <c r="M45" s="92">
        <f t="shared" si="10"/>
        <v>515.16563445425936</v>
      </c>
      <c r="N45" s="92">
        <f t="shared" si="10"/>
        <v>0</v>
      </c>
      <c r="O45" s="92">
        <f t="shared" si="10"/>
        <v>731.28885629086381</v>
      </c>
      <c r="P45" s="92">
        <f t="shared" si="10"/>
        <v>757.98187486563711</v>
      </c>
      <c r="Q45" s="92">
        <f t="shared" si="10"/>
        <v>139.54696118460868</v>
      </c>
      <c r="R45" s="250">
        <f>IF('Share Price Input'!H46&gt;1,'Share Price Input'!H46,NA())</f>
        <v>3114.45</v>
      </c>
      <c r="S45" s="92">
        <f t="shared" si="4"/>
        <v>0</v>
      </c>
      <c r="T45" s="92">
        <f t="shared" si="6"/>
        <v>4554.9376052435655</v>
      </c>
      <c r="U45" s="102">
        <f t="shared" si="7"/>
        <v>4554.9376052435655</v>
      </c>
      <c r="V45" s="103">
        <f t="shared" si="5"/>
        <v>4554.9310391435656</v>
      </c>
      <c r="Z45" s="85"/>
      <c r="AA45" s="85"/>
    </row>
    <row r="46" spans="1:28" x14ac:dyDescent="0.2">
      <c r="A46" s="107">
        <v>9</v>
      </c>
      <c r="B46" s="224">
        <v>34213</v>
      </c>
      <c r="C46" s="106">
        <f t="shared" si="8"/>
        <v>1050</v>
      </c>
      <c r="D46" s="92">
        <f t="shared" si="11"/>
        <v>445.70807708605844</v>
      </c>
      <c r="E46" s="92">
        <f t="shared" si="10"/>
        <v>5.6872470278449327E-2</v>
      </c>
      <c r="F46" s="92">
        <f t="shared" si="10"/>
        <v>202.9243094380044</v>
      </c>
      <c r="G46" s="92">
        <f t="shared" si="10"/>
        <v>269.89553947455147</v>
      </c>
      <c r="H46" s="92">
        <f t="shared" si="10"/>
        <v>138.14715732192556</v>
      </c>
      <c r="I46" s="92">
        <f t="shared" si="10"/>
        <v>106.62272983539158</v>
      </c>
      <c r="J46" s="92">
        <f t="shared" si="10"/>
        <v>311.15916154979527</v>
      </c>
      <c r="K46" s="92">
        <f t="shared" si="10"/>
        <v>56.985749669767642</v>
      </c>
      <c r="L46" s="92">
        <f t="shared" si="10"/>
        <v>796.92975370391741</v>
      </c>
      <c r="M46" s="92">
        <f t="shared" si="10"/>
        <v>503.46884464817686</v>
      </c>
      <c r="N46" s="92">
        <f t="shared" si="10"/>
        <v>0</v>
      </c>
      <c r="O46" s="92">
        <f t="shared" si="10"/>
        <v>720.70830322394636</v>
      </c>
      <c r="P46" s="92">
        <f t="shared" si="10"/>
        <v>822.27335528612389</v>
      </c>
      <c r="Q46" s="92">
        <f t="shared" si="10"/>
        <v>62.097054010859637</v>
      </c>
      <c r="R46" s="250">
        <f>IF('Share Price Input'!H47&gt;1,'Share Price Input'!H47,NA())</f>
        <v>2919.3</v>
      </c>
      <c r="S46" s="92">
        <f t="shared" si="4"/>
        <v>0</v>
      </c>
      <c r="T46" s="92">
        <f t="shared" si="6"/>
        <v>4436.9703416187967</v>
      </c>
      <c r="U46" s="102">
        <f t="shared" si="7"/>
        <v>4436.9703416187967</v>
      </c>
      <c r="V46" s="103">
        <f t="shared" si="5"/>
        <v>4436.9637755187969</v>
      </c>
      <c r="Z46" s="85"/>
      <c r="AA46" s="85"/>
    </row>
    <row r="47" spans="1:28" x14ac:dyDescent="0.2">
      <c r="A47" s="107">
        <v>10</v>
      </c>
      <c r="B47" s="224">
        <v>34243</v>
      </c>
      <c r="C47" s="106">
        <f t="shared" si="8"/>
        <v>1080</v>
      </c>
      <c r="D47" s="92">
        <f t="shared" si="11"/>
        <v>499.77786073908101</v>
      </c>
      <c r="E47" s="92">
        <f t="shared" ref="E47:Q56" si="12">(SIN(($C47*PI()/180*E$6+E$7*PI()/180))*E$5)+E$5</f>
        <v>0.89714434573158996</v>
      </c>
      <c r="F47" s="92">
        <f t="shared" si="12"/>
        <v>145.20968442725177</v>
      </c>
      <c r="G47" s="92">
        <f t="shared" si="12"/>
        <v>283.49633141358947</v>
      </c>
      <c r="H47" s="92">
        <f t="shared" si="12"/>
        <v>127.46497681806484</v>
      </c>
      <c r="I47" s="92">
        <f t="shared" si="12"/>
        <v>104.02737612701686</v>
      </c>
      <c r="J47" s="92">
        <f t="shared" si="12"/>
        <v>322.38063753418851</v>
      </c>
      <c r="K47" s="92">
        <f t="shared" si="12"/>
        <v>3.8477621239260884</v>
      </c>
      <c r="L47" s="92">
        <f t="shared" si="12"/>
        <v>790.68628752686323</v>
      </c>
      <c r="M47" s="92">
        <f t="shared" si="12"/>
        <v>491.3228883749008</v>
      </c>
      <c r="N47" s="92">
        <f t="shared" si="12"/>
        <v>0</v>
      </c>
      <c r="O47" s="92">
        <f t="shared" si="12"/>
        <v>710.17254434220422</v>
      </c>
      <c r="P47" s="92">
        <f t="shared" si="12"/>
        <v>883.07022510043475</v>
      </c>
      <c r="Q47" s="92">
        <f t="shared" si="12"/>
        <v>474.91560689244625</v>
      </c>
      <c r="R47" s="250">
        <f>IF('Share Price Input'!H48&gt;1,'Share Price Input'!H48,NA())</f>
        <v>2984.45</v>
      </c>
      <c r="S47" s="92">
        <f t="shared" si="4"/>
        <v>0</v>
      </c>
      <c r="T47" s="92">
        <f t="shared" si="6"/>
        <v>4837.2627596656994</v>
      </c>
      <c r="U47" s="102">
        <f t="shared" si="7"/>
        <v>4837.2627596656994</v>
      </c>
      <c r="V47" s="103">
        <f t="shared" si="5"/>
        <v>4837.2561935656995</v>
      </c>
      <c r="Z47" s="85"/>
      <c r="AA47" s="85"/>
      <c r="AB47" s="85"/>
    </row>
    <row r="48" spans="1:28" x14ac:dyDescent="0.2">
      <c r="A48" s="107">
        <v>11</v>
      </c>
      <c r="B48" s="224">
        <v>34274</v>
      </c>
      <c r="C48" s="106">
        <f t="shared" si="8"/>
        <v>1110</v>
      </c>
      <c r="D48" s="92">
        <f t="shared" si="11"/>
        <v>556.47954380327587</v>
      </c>
      <c r="E48" s="92">
        <f t="shared" si="12"/>
        <v>2.7406484474850004</v>
      </c>
      <c r="F48" s="92">
        <f t="shared" si="12"/>
        <v>81.887037181073936</v>
      </c>
      <c r="G48" s="92">
        <f t="shared" si="12"/>
        <v>295.61724261922348</v>
      </c>
      <c r="H48" s="92">
        <f t="shared" si="12"/>
        <v>116.75615915461435</v>
      </c>
      <c r="I48" s="92">
        <f t="shared" si="12"/>
        <v>101.45331917627828</v>
      </c>
      <c r="J48" s="92">
        <f t="shared" si="12"/>
        <v>332.49272863248581</v>
      </c>
      <c r="K48" s="92">
        <f t="shared" si="12"/>
        <v>13.958227889027569</v>
      </c>
      <c r="L48" s="92">
        <f t="shared" si="12"/>
        <v>784.35334820695186</v>
      </c>
      <c r="M48" s="92">
        <f t="shared" si="12"/>
        <v>478.75625137576895</v>
      </c>
      <c r="N48" s="92">
        <f t="shared" si="12"/>
        <v>0</v>
      </c>
      <c r="O48" s="92">
        <f t="shared" si="12"/>
        <v>699.68253115498203</v>
      </c>
      <c r="P48" s="92">
        <f t="shared" si="12"/>
        <v>939.50271533263412</v>
      </c>
      <c r="Q48" s="92">
        <f t="shared" si="12"/>
        <v>388.80906142249239</v>
      </c>
      <c r="R48" s="250">
        <f>IF('Share Price Input'!H49&gt;1,'Share Price Input'!H49,NA())</f>
        <v>3061.6000000000004</v>
      </c>
      <c r="S48" s="92">
        <f t="shared" si="4"/>
        <v>0</v>
      </c>
      <c r="T48" s="92">
        <f t="shared" si="6"/>
        <v>4792.4822482962936</v>
      </c>
      <c r="U48" s="102">
        <f t="shared" si="7"/>
        <v>4792.4822482962936</v>
      </c>
      <c r="V48" s="103">
        <f t="shared" si="5"/>
        <v>4792.4756821962937</v>
      </c>
      <c r="Z48" s="85"/>
      <c r="AA48" s="85"/>
    </row>
    <row r="49" spans="1:28" x14ac:dyDescent="0.2">
      <c r="A49" s="107">
        <v>12</v>
      </c>
      <c r="B49" s="224">
        <v>34304</v>
      </c>
      <c r="C49" s="106">
        <f t="shared" si="8"/>
        <v>1140</v>
      </c>
      <c r="D49" s="92">
        <f t="shared" si="11"/>
        <v>615.7136522591868</v>
      </c>
      <c r="E49" s="92">
        <f t="shared" si="12"/>
        <v>5.5843940669617496</v>
      </c>
      <c r="F49" s="92">
        <f t="shared" si="12"/>
        <v>29.620847878651787</v>
      </c>
      <c r="G49" s="92">
        <f t="shared" si="12"/>
        <v>306.10670520801898</v>
      </c>
      <c r="H49" s="92">
        <f t="shared" si="12"/>
        <v>106.10071957421825</v>
      </c>
      <c r="I49" s="92">
        <f t="shared" si="12"/>
        <v>98.901094207376914</v>
      </c>
      <c r="J49" s="92">
        <f t="shared" si="12"/>
        <v>341.41474614735944</v>
      </c>
      <c r="K49" s="92">
        <f t="shared" si="12"/>
        <v>85.074585845233059</v>
      </c>
      <c r="L49" s="92">
        <f t="shared" si="12"/>
        <v>777.93276957308535</v>
      </c>
      <c r="M49" s="92">
        <f t="shared" si="12"/>
        <v>465.79840600874059</v>
      </c>
      <c r="N49" s="92">
        <f t="shared" si="12"/>
        <v>0</v>
      </c>
      <c r="O49" s="92">
        <f t="shared" si="12"/>
        <v>689.23921104022224</v>
      </c>
      <c r="P49" s="92">
        <f t="shared" si="12"/>
        <v>990.76349446403333</v>
      </c>
      <c r="Q49" s="92">
        <f t="shared" si="12"/>
        <v>10.105450876138036</v>
      </c>
      <c r="R49" s="250">
        <f>IF('Share Price Input'!H50&gt;1,'Share Price Input'!H50,NA())</f>
        <v>3140</v>
      </c>
      <c r="S49" s="92">
        <f t="shared" si="4"/>
        <v>0</v>
      </c>
      <c r="T49" s="92">
        <f t="shared" si="6"/>
        <v>4522.3495110492267</v>
      </c>
      <c r="U49" s="102">
        <f t="shared" si="7"/>
        <v>4522.3495110492267</v>
      </c>
      <c r="V49" s="103">
        <f t="shared" si="5"/>
        <v>4522.3429449492269</v>
      </c>
      <c r="Z49" s="85"/>
      <c r="AA49" s="85"/>
    </row>
    <row r="50" spans="1:28" x14ac:dyDescent="0.2">
      <c r="A50" s="107">
        <v>1</v>
      </c>
      <c r="B50" s="224">
        <v>34335</v>
      </c>
      <c r="C50" s="106">
        <f t="shared" si="8"/>
        <v>1170</v>
      </c>
      <c r="D50" s="92">
        <f t="shared" si="11"/>
        <v>677.37626935269668</v>
      </c>
      <c r="E50" s="92">
        <f t="shared" si="12"/>
        <v>9.4237678081810827</v>
      </c>
      <c r="F50" s="92">
        <f t="shared" si="12"/>
        <v>2.1658932633717711</v>
      </c>
      <c r="G50" s="92">
        <f t="shared" si="12"/>
        <v>314.83355200813838</v>
      </c>
      <c r="H50" s="92">
        <f t="shared" si="12"/>
        <v>95.578274483681895</v>
      </c>
      <c r="I50" s="92">
        <f t="shared" si="12"/>
        <v>96.371231904985038</v>
      </c>
      <c r="J50" s="92">
        <f t="shared" si="12"/>
        <v>349.0754974873056</v>
      </c>
      <c r="K50" s="92">
        <f t="shared" si="12"/>
        <v>201.42280707612844</v>
      </c>
      <c r="L50" s="92">
        <f t="shared" si="12"/>
        <v>771.426410831878</v>
      </c>
      <c r="M50" s="92">
        <f t="shared" si="12"/>
        <v>452.47974212728747</v>
      </c>
      <c r="N50" s="92">
        <f t="shared" si="12"/>
        <v>0</v>
      </c>
      <c r="O50" s="92">
        <f t="shared" si="12"/>
        <v>678.84352715890543</v>
      </c>
      <c r="P50" s="92">
        <f t="shared" si="12"/>
        <v>1036.1192182368284</v>
      </c>
      <c r="Q50" s="92">
        <f t="shared" si="12"/>
        <v>246.25229543626119</v>
      </c>
      <c r="R50" s="250">
        <f>IF('Share Price Input'!H51&gt;1,'Share Price Input'!H51,NA())</f>
        <v>3154.35</v>
      </c>
      <c r="S50" s="92">
        <f t="shared" si="4"/>
        <v>0</v>
      </c>
      <c r="T50" s="92">
        <f t="shared" si="6"/>
        <v>4931.3619210756497</v>
      </c>
      <c r="U50" s="102">
        <f t="shared" si="7"/>
        <v>4931.3619210756497</v>
      </c>
      <c r="V50" s="103">
        <f t="shared" si="5"/>
        <v>4931.3553549756498</v>
      </c>
      <c r="Z50" s="85"/>
      <c r="AA50" s="85"/>
    </row>
    <row r="51" spans="1:28" x14ac:dyDescent="0.2">
      <c r="A51" s="107">
        <v>2</v>
      </c>
      <c r="B51" s="224">
        <v>34366</v>
      </c>
      <c r="C51" s="106">
        <f t="shared" si="8"/>
        <v>1200</v>
      </c>
      <c r="D51" s="92">
        <f t="shared" si="11"/>
        <v>741.35921790032444</v>
      </c>
      <c r="E51" s="92">
        <f t="shared" si="12"/>
        <v>14.25254107204978</v>
      </c>
      <c r="F51" s="92">
        <f t="shared" si="12"/>
        <v>6.7474326524557</v>
      </c>
      <c r="G51" s="92">
        <f t="shared" si="12"/>
        <v>321.68865676033374</v>
      </c>
      <c r="H51" s="92">
        <f t="shared" si="12"/>
        <v>85.267446567935082</v>
      </c>
      <c r="I51" s="92">
        <f t="shared" si="12"/>
        <v>93.864258303901195</v>
      </c>
      <c r="J51" s="92">
        <f t="shared" si="12"/>
        <v>355.41385424276359</v>
      </c>
      <c r="K51" s="92">
        <f t="shared" si="12"/>
        <v>337.19616780095333</v>
      </c>
      <c r="L51" s="92">
        <f t="shared" si="12"/>
        <v>764.83615602928433</v>
      </c>
      <c r="M51" s="92">
        <f t="shared" si="12"/>
        <v>438.8314958074958</v>
      </c>
      <c r="N51" s="92">
        <f t="shared" si="12"/>
        <v>0</v>
      </c>
      <c r="O51" s="92">
        <f t="shared" si="12"/>
        <v>668.49641836987087</v>
      </c>
      <c r="P51" s="92">
        <f t="shared" si="12"/>
        <v>1074.921020985088</v>
      </c>
      <c r="Q51" s="92">
        <f t="shared" si="12"/>
        <v>531.39581782849518</v>
      </c>
      <c r="R51" s="250">
        <f>IF('Share Price Input'!H52&gt;1,'Share Price Input'!H52,NA())</f>
        <v>3106.75</v>
      </c>
      <c r="S51" s="92">
        <f t="shared" si="4"/>
        <v>0</v>
      </c>
      <c r="T51" s="92">
        <f t="shared" si="6"/>
        <v>5434.2639182209505</v>
      </c>
      <c r="U51" s="102">
        <f t="shared" si="7"/>
        <v>5434.2639182209505</v>
      </c>
      <c r="V51" s="103">
        <f t="shared" si="5"/>
        <v>5434.2573521209506</v>
      </c>
      <c r="Z51" s="85"/>
      <c r="AA51" s="85"/>
    </row>
    <row r="52" spans="1:28" x14ac:dyDescent="0.2">
      <c r="A52" s="107">
        <v>3</v>
      </c>
      <c r="B52" s="224">
        <v>34394</v>
      </c>
      <c r="C52" s="106">
        <f t="shared" si="8"/>
        <v>1230</v>
      </c>
      <c r="D52" s="92">
        <f t="shared" si="11"/>
        <v>807.55025006876758</v>
      </c>
      <c r="E52" s="92">
        <f t="shared" si="12"/>
        <v>20.062880160991085</v>
      </c>
      <c r="F52" s="92">
        <f t="shared" si="12"/>
        <v>42.159752519072114</v>
      </c>
      <c r="G52" s="92">
        <f t="shared" si="12"/>
        <v>326.58629870480581</v>
      </c>
      <c r="H52" s="92">
        <f t="shared" si="12"/>
        <v>75.245277328986873</v>
      </c>
      <c r="I52" s="92">
        <f t="shared" si="12"/>
        <v>91.380694679671436</v>
      </c>
      <c r="J52" s="92">
        <f t="shared" si="12"/>
        <v>360.3792399558252</v>
      </c>
      <c r="K52" s="92">
        <f t="shared" si="12"/>
        <v>462.2793333807922</v>
      </c>
      <c r="L52" s="92">
        <f t="shared" si="12"/>
        <v>758.16391350503716</v>
      </c>
      <c r="M52" s="92">
        <f t="shared" si="12"/>
        <v>424.88567609053405</v>
      </c>
      <c r="N52" s="92">
        <f t="shared" si="12"/>
        <v>0</v>
      </c>
      <c r="O52" s="92">
        <f t="shared" si="12"/>
        <v>658.1988191450265</v>
      </c>
      <c r="P52" s="92">
        <f t="shared" si="12"/>
        <v>1106.6137984025559</v>
      </c>
      <c r="Q52" s="92">
        <f t="shared" si="12"/>
        <v>182.27666935600757</v>
      </c>
      <c r="R52" s="250">
        <f>IF('Share Price Input'!H53&gt;1,'Share Price Input'!H53,NA())</f>
        <v>3112.9500000000003</v>
      </c>
      <c r="S52" s="92">
        <f t="shared" si="4"/>
        <v>0</v>
      </c>
      <c r="T52" s="92">
        <f t="shared" si="6"/>
        <v>5315.7760371980739</v>
      </c>
      <c r="U52" s="102">
        <f t="shared" si="7"/>
        <v>5315.7760371980739</v>
      </c>
      <c r="V52" s="103">
        <f t="shared" si="5"/>
        <v>5315.7694710980741</v>
      </c>
      <c r="Z52" s="85"/>
      <c r="AA52" s="85"/>
    </row>
    <row r="53" spans="1:28" x14ac:dyDescent="0.2">
      <c r="A53" s="107">
        <v>4</v>
      </c>
      <c r="B53" s="224">
        <v>34425</v>
      </c>
      <c r="C53" s="106">
        <f t="shared" si="8"/>
        <v>1260</v>
      </c>
      <c r="D53" s="92">
        <f t="shared" si="11"/>
        <v>875.83324429573827</v>
      </c>
      <c r="E53" s="92">
        <f t="shared" si="12"/>
        <v>26.84535898751767</v>
      </c>
      <c r="F53" s="92">
        <f t="shared" si="12"/>
        <v>99.083471438407997</v>
      </c>
      <c r="G53" s="92">
        <f t="shared" si="12"/>
        <v>329.46523449022982</v>
      </c>
      <c r="H53" s="92">
        <f t="shared" si="12"/>
        <v>65.586651439326573</v>
      </c>
      <c r="I53" s="92">
        <f t="shared" si="12"/>
        <v>88.9210574402003</v>
      </c>
      <c r="J53" s="92">
        <f t="shared" si="12"/>
        <v>363.93203369141173</v>
      </c>
      <c r="K53" s="92">
        <f t="shared" si="12"/>
        <v>548.92811770268122</v>
      </c>
      <c r="L53" s="92">
        <f t="shared" si="12"/>
        <v>751.41161534005005</v>
      </c>
      <c r="M53" s="92">
        <f t="shared" si="12"/>
        <v>410.67498991229581</v>
      </c>
      <c r="N53" s="92">
        <f t="shared" si="12"/>
        <v>0</v>
      </c>
      <c r="O53" s="92">
        <f t="shared" si="12"/>
        <v>647.95165948495412</v>
      </c>
      <c r="P53" s="92">
        <f t="shared" si="12"/>
        <v>1130.7441489466344</v>
      </c>
      <c r="Q53" s="92">
        <f t="shared" si="12"/>
        <v>35.452243999428845</v>
      </c>
      <c r="R53" s="250">
        <f>IF('Share Price Input'!H54&gt;1,'Share Price Input'!H54,NA())</f>
        <v>3054.15</v>
      </c>
      <c r="S53" s="92">
        <f t="shared" si="4"/>
        <v>0</v>
      </c>
      <c r="T53" s="92">
        <f t="shared" si="6"/>
        <v>5374.8232610688765</v>
      </c>
      <c r="U53" s="102">
        <f t="shared" si="7"/>
        <v>5374.8232610688765</v>
      </c>
      <c r="V53" s="103">
        <f t="shared" si="5"/>
        <v>5374.8166949688766</v>
      </c>
      <c r="Z53" s="85"/>
      <c r="AA53" s="85"/>
    </row>
    <row r="54" spans="1:28" x14ac:dyDescent="0.2">
      <c r="A54" s="107">
        <v>5</v>
      </c>
      <c r="B54" s="224">
        <v>34455</v>
      </c>
      <c r="C54" s="106">
        <f t="shared" si="8"/>
        <v>1290</v>
      </c>
      <c r="D54" s="92">
        <f t="shared" si="11"/>
        <v>946.08840900664427</v>
      </c>
      <c r="E54" s="92">
        <f t="shared" si="12"/>
        <v>34.588974366131993</v>
      </c>
      <c r="F54" s="92">
        <f t="shared" si="12"/>
        <v>162.53810096106909</v>
      </c>
      <c r="G54" s="92">
        <f t="shared" si="12"/>
        <v>330.2894640010918</v>
      </c>
      <c r="H54" s="92">
        <f t="shared" si="12"/>
        <v>56.363737210942446</v>
      </c>
      <c r="I54" s="92">
        <f t="shared" si="12"/>
        <v>86.485858018374145</v>
      </c>
      <c r="J54" s="92">
        <f t="shared" si="12"/>
        <v>366.04388618965083</v>
      </c>
      <c r="K54" s="92">
        <f t="shared" si="12"/>
        <v>577.92330779304268</v>
      </c>
      <c r="L54" s="92">
        <f t="shared" si="12"/>
        <v>744.58121679694341</v>
      </c>
      <c r="M54" s="92">
        <f t="shared" si="12"/>
        <v>396.23276539628154</v>
      </c>
      <c r="N54" s="92">
        <f t="shared" si="12"/>
        <v>0</v>
      </c>
      <c r="O54" s="92">
        <f t="shared" si="12"/>
        <v>637.75586483491873</v>
      </c>
      <c r="P54" s="92">
        <f t="shared" si="12"/>
        <v>1146.9668602676456</v>
      </c>
      <c r="Q54" s="92">
        <f t="shared" si="12"/>
        <v>442.74242670753324</v>
      </c>
      <c r="R54" s="250">
        <f>IF('Share Price Input'!H55&gt;1,'Share Price Input'!H55,NA())</f>
        <v>3086.65</v>
      </c>
      <c r="S54" s="92">
        <f t="shared" si="4"/>
        <v>0</v>
      </c>
      <c r="T54" s="92">
        <f t="shared" si="6"/>
        <v>5928.5943054502695</v>
      </c>
      <c r="U54" s="102">
        <f t="shared" si="7"/>
        <v>5928.5943054502695</v>
      </c>
      <c r="V54" s="103">
        <f t="shared" si="5"/>
        <v>5928.5877393502697</v>
      </c>
      <c r="Z54" s="85"/>
      <c r="AA54" s="85"/>
    </row>
    <row r="55" spans="1:28" x14ac:dyDescent="0.2">
      <c r="A55" s="107">
        <v>6</v>
      </c>
      <c r="B55" s="224">
        <v>34486</v>
      </c>
      <c r="C55" s="106">
        <f t="shared" si="8"/>
        <v>1320</v>
      </c>
      <c r="D55" s="92">
        <f t="shared" si="11"/>
        <v>1018.1924927697178</v>
      </c>
      <c r="E55" s="92">
        <f t="shared" si="12"/>
        <v>43.281163863745633</v>
      </c>
      <c r="F55" s="92">
        <f t="shared" si="12"/>
        <v>215.82442742584237</v>
      </c>
      <c r="G55" s="92">
        <f t="shared" si="12"/>
        <v>329.048680526922</v>
      </c>
      <c r="H55" s="92">
        <f t="shared" si="12"/>
        <v>47.64544736072466</v>
      </c>
      <c r="I55" s="92">
        <f t="shared" si="12"/>
        <v>84.075602765718941</v>
      </c>
      <c r="J55" s="92">
        <f t="shared" si="12"/>
        <v>366.69794607673907</v>
      </c>
      <c r="K55" s="92">
        <f t="shared" si="12"/>
        <v>542.83359895536842</v>
      </c>
      <c r="L55" s="92">
        <f t="shared" si="12"/>
        <v>737.67469575386042</v>
      </c>
      <c r="M55" s="92">
        <f t="shared" si="12"/>
        <v>381.59287368961634</v>
      </c>
      <c r="N55" s="92">
        <f t="shared" si="12"/>
        <v>0</v>
      </c>
      <c r="O55" s="92">
        <f t="shared" si="12"/>
        <v>627.61235600128975</v>
      </c>
      <c r="P55" s="92">
        <f t="shared" si="12"/>
        <v>1155.0498478675609</v>
      </c>
      <c r="Q55" s="92">
        <f t="shared" si="12"/>
        <v>428.20070944442426</v>
      </c>
      <c r="R55" s="250">
        <f>IF('Share Price Input'!H56&gt;1,'Share Price Input'!H56,NA())</f>
        <v>3107.9500000000003</v>
      </c>
      <c r="S55" s="92">
        <f t="shared" si="4"/>
        <v>0</v>
      </c>
      <c r="T55" s="92">
        <f t="shared" si="6"/>
        <v>5977.7232764015307</v>
      </c>
      <c r="U55" s="102">
        <f t="shared" si="7"/>
        <v>5977.7232764015307</v>
      </c>
      <c r="V55" s="103">
        <f t="shared" si="5"/>
        <v>5977.7167103015308</v>
      </c>
      <c r="Z55" s="85"/>
      <c r="AA55" s="85"/>
    </row>
    <row r="56" spans="1:28" x14ac:dyDescent="0.2">
      <c r="A56" s="107">
        <v>7</v>
      </c>
      <c r="B56" s="224">
        <v>34516</v>
      </c>
      <c r="C56" s="106">
        <f t="shared" si="8"/>
        <v>1350</v>
      </c>
      <c r="D56" s="92">
        <f t="shared" si="11"/>
        <v>1092.019000520906</v>
      </c>
      <c r="E56" s="92">
        <f t="shared" si="12"/>
        <v>52.907826179658855</v>
      </c>
      <c r="F56" s="92">
        <f t="shared" si="12"/>
        <v>244.91920686218958</v>
      </c>
      <c r="G56" s="92">
        <f t="shared" si="12"/>
        <v>325.7583996442138</v>
      </c>
      <c r="H56" s="92">
        <f t="shared" si="12"/>
        <v>39.496924101354821</v>
      </c>
      <c r="I56" s="92">
        <f t="shared" si="12"/>
        <v>81.690792847114295</v>
      </c>
      <c r="J56" s="92">
        <f t="shared" si="12"/>
        <v>365.88899432925689</v>
      </c>
      <c r="K56" s="92">
        <f t="shared" si="12"/>
        <v>451.44209619926562</v>
      </c>
      <c r="L56" s="92">
        <f t="shared" si="12"/>
        <v>730.69405213173252</v>
      </c>
      <c r="M56" s="92">
        <f t="shared" si="12"/>
        <v>366.78964952552178</v>
      </c>
      <c r="N56" s="92">
        <f t="shared" si="12"/>
        <v>0</v>
      </c>
      <c r="O56" s="92">
        <f t="shared" si="12"/>
        <v>617.52204906838017</v>
      </c>
      <c r="P56" s="92">
        <f t="shared" si="12"/>
        <v>1154.8774753350194</v>
      </c>
      <c r="Q56" s="92">
        <f t="shared" si="12"/>
        <v>26.671875576627485</v>
      </c>
      <c r="R56" s="250">
        <f>IF('Share Price Input'!H57&gt;1,'Share Price Input'!H57,NA())</f>
        <v>3099.2000000000003</v>
      </c>
      <c r="S56" s="92">
        <f t="shared" si="4"/>
        <v>0</v>
      </c>
      <c r="T56" s="92">
        <f t="shared" si="6"/>
        <v>5550.6717762212411</v>
      </c>
      <c r="U56" s="102">
        <f t="shared" si="7"/>
        <v>5550.6717762212411</v>
      </c>
      <c r="V56" s="103">
        <f t="shared" si="5"/>
        <v>5550.6652101212412</v>
      </c>
      <c r="Z56" s="85"/>
      <c r="AA56" s="85"/>
    </row>
    <row r="57" spans="1:28" x14ac:dyDescent="0.2">
      <c r="A57" s="107">
        <v>8</v>
      </c>
      <c r="B57" s="224">
        <v>34547</v>
      </c>
      <c r="C57" s="106">
        <f t="shared" si="8"/>
        <v>1380</v>
      </c>
      <c r="D57" s="92">
        <f t="shared" si="11"/>
        <v>1167.4384154791974</v>
      </c>
      <c r="E57" s="92">
        <f t="shared" ref="E57:Q66" si="13">(SIN(($C57*PI()/180*E$6+E$7*PI()/180))*E$5)+E$5</f>
        <v>63.453344022038664</v>
      </c>
      <c r="F57" s="92">
        <f t="shared" si="13"/>
        <v>242.16563090343436</v>
      </c>
      <c r="G57" s="92">
        <f t="shared" si="13"/>
        <v>320.45976519940211</v>
      </c>
      <c r="H57" s="92">
        <f t="shared" si="13"/>
        <v>31.979052405037677</v>
      </c>
      <c r="I57" s="92">
        <f t="shared" si="13"/>
        <v>79.331924136585968</v>
      </c>
      <c r="J57" s="92">
        <f t="shared" si="13"/>
        <v>363.62348591898706</v>
      </c>
      <c r="K57" s="92">
        <f t="shared" si="13"/>
        <v>324.01997550476921</v>
      </c>
      <c r="L57" s="92">
        <f t="shared" si="13"/>
        <v>723.64130731516241</v>
      </c>
      <c r="M57" s="92">
        <f t="shared" si="13"/>
        <v>351.85781069854795</v>
      </c>
      <c r="N57" s="92">
        <f t="shared" si="13"/>
        <v>0</v>
      </c>
      <c r="O57" s="92">
        <f t="shared" si="13"/>
        <v>607.48585531571473</v>
      </c>
      <c r="P57" s="92">
        <f t="shared" si="13"/>
        <v>1146.4522086568654</v>
      </c>
      <c r="Q57" s="92">
        <f t="shared" si="13"/>
        <v>200.29712056194415</v>
      </c>
      <c r="R57" s="250">
        <f>IF('Share Price Input'!H58&gt;1,'Share Price Input'!H58,NA())</f>
        <v>3047</v>
      </c>
      <c r="S57" s="92">
        <f t="shared" si="4"/>
        <v>0</v>
      </c>
      <c r="T57" s="92">
        <f t="shared" si="6"/>
        <v>5622.1993300176873</v>
      </c>
      <c r="U57" s="102">
        <f t="shared" si="7"/>
        <v>5622.1993300176873</v>
      </c>
      <c r="V57" s="103">
        <f t="shared" si="5"/>
        <v>5622.1927639176874</v>
      </c>
      <c r="Z57" s="85"/>
      <c r="AA57" s="85"/>
    </row>
    <row r="58" spans="1:28" x14ac:dyDescent="0.2">
      <c r="A58" s="107">
        <v>9</v>
      </c>
      <c r="B58" s="224">
        <v>34578</v>
      </c>
      <c r="C58" s="106">
        <f t="shared" si="8"/>
        <v>1410</v>
      </c>
      <c r="D58" s="92">
        <f t="shared" si="11"/>
        <v>1244.3184263630656</v>
      </c>
      <c r="E58" s="92">
        <f t="shared" si="13"/>
        <v>74.900609443782969</v>
      </c>
      <c r="F58" s="92">
        <f t="shared" si="13"/>
        <v>208.2883520077749</v>
      </c>
      <c r="G58" s="92">
        <f t="shared" si="13"/>
        <v>313.21903481901876</v>
      </c>
      <c r="H58" s="92">
        <f t="shared" si="13"/>
        <v>25.148005076918722</v>
      </c>
      <c r="I58" s="92">
        <f t="shared" si="13"/>
        <v>76.999487114199241</v>
      </c>
      <c r="J58" s="92">
        <f t="shared" si="13"/>
        <v>359.91949830593592</v>
      </c>
      <c r="K58" s="92">
        <f t="shared" si="13"/>
        <v>188.83021706644195</v>
      </c>
      <c r="L58" s="92">
        <f t="shared" si="13"/>
        <v>716.51850356709178</v>
      </c>
      <c r="M58" s="92">
        <f t="shared" si="13"/>
        <v>336.83237664141359</v>
      </c>
      <c r="N58" s="92">
        <f t="shared" si="13"/>
        <v>0</v>
      </c>
      <c r="O58" s="92">
        <f t="shared" si="13"/>
        <v>597.50468113572731</v>
      </c>
      <c r="P58" s="92">
        <f t="shared" si="13"/>
        <v>1129.8945809393758</v>
      </c>
      <c r="Q58" s="92">
        <f t="shared" si="13"/>
        <v>533.03658205059344</v>
      </c>
      <c r="R58" s="250">
        <f>IF('Share Price Input'!H59&gt;1,'Share Price Input'!H59,NA())</f>
        <v>3128.05</v>
      </c>
      <c r="S58" s="92">
        <f t="shared" si="4"/>
        <v>0</v>
      </c>
      <c r="T58" s="92">
        <f t="shared" si="6"/>
        <v>5805.4037884313402</v>
      </c>
      <c r="U58" s="102">
        <f t="shared" si="7"/>
        <v>5805.4037884313402</v>
      </c>
      <c r="V58" s="103">
        <f t="shared" si="5"/>
        <v>5805.3972223313403</v>
      </c>
      <c r="Z58" s="85"/>
      <c r="AA58" s="85"/>
    </row>
    <row r="59" spans="1:28" x14ac:dyDescent="0.2">
      <c r="A59" s="107">
        <v>10</v>
      </c>
      <c r="B59" s="224">
        <v>34608</v>
      </c>
      <c r="C59" s="106">
        <f t="shared" si="8"/>
        <v>1440</v>
      </c>
      <c r="D59" s="92">
        <f t="shared" si="11"/>
        <v>1322.5241595094171</v>
      </c>
      <c r="E59" s="92">
        <f t="shared" si="13"/>
        <v>87.231051596666816</v>
      </c>
      <c r="F59" s="92">
        <f t="shared" si="13"/>
        <v>152.20277828325308</v>
      </c>
      <c r="G59" s="92">
        <f t="shared" si="13"/>
        <v>304.12675138054647</v>
      </c>
      <c r="H59" s="92">
        <f t="shared" si="13"/>
        <v>19.05482303735397</v>
      </c>
      <c r="I59" s="92">
        <f t="shared" si="13"/>
        <v>74.693966764072542</v>
      </c>
      <c r="J59" s="92">
        <f t="shared" si="13"/>
        <v>354.8065871905527</v>
      </c>
      <c r="K59" s="92">
        <f t="shared" si="13"/>
        <v>75.858709083487639</v>
      </c>
      <c r="L59" s="92">
        <f t="shared" si="13"/>
        <v>709.32770343742322</v>
      </c>
      <c r="M59" s="92">
        <f t="shared" si="13"/>
        <v>321.74858629442207</v>
      </c>
      <c r="N59" s="92">
        <f t="shared" si="13"/>
        <v>0</v>
      </c>
      <c r="O59" s="92">
        <f t="shared" si="13"/>
        <v>587.57942795190399</v>
      </c>
      <c r="P59" s="92">
        <f t="shared" si="13"/>
        <v>1105.4414680438861</v>
      </c>
      <c r="Q59" s="92">
        <f t="shared" si="13"/>
        <v>227.58178242006716</v>
      </c>
      <c r="R59" s="250">
        <f>IF('Share Price Input'!H60&gt;1,'Share Price Input'!H60,NA())</f>
        <v>3108.75</v>
      </c>
      <c r="S59" s="92">
        <f t="shared" si="4"/>
        <v>0</v>
      </c>
      <c r="T59" s="92">
        <f t="shared" si="6"/>
        <v>5342.171228893053</v>
      </c>
      <c r="U59" s="102">
        <f t="shared" si="7"/>
        <v>5342.171228893053</v>
      </c>
      <c r="V59" s="103">
        <f t="shared" si="5"/>
        <v>5342.1646627930531</v>
      </c>
      <c r="Z59" s="85"/>
      <c r="AA59" s="85"/>
      <c r="AB59" s="85"/>
    </row>
    <row r="60" spans="1:28" x14ac:dyDescent="0.2">
      <c r="A60" s="107">
        <v>11</v>
      </c>
      <c r="B60" s="224">
        <v>34639</v>
      </c>
      <c r="C60" s="106">
        <f t="shared" si="8"/>
        <v>1470</v>
      </c>
      <c r="D60" s="92">
        <f t="shared" si="11"/>
        <v>1401.9184154878251</v>
      </c>
      <c r="E60" s="92">
        <f t="shared" si="13"/>
        <v>100.42466685874842</v>
      </c>
      <c r="F60" s="92">
        <f t="shared" si="13"/>
        <v>88.668825373266245</v>
      </c>
      <c r="G60" s="92">
        <f t="shared" si="13"/>
        <v>293.29661080444623</v>
      </c>
      <c r="H60" s="92">
        <f t="shared" si="13"/>
        <v>13.745033949124931</v>
      </c>
      <c r="I60" s="92">
        <f t="shared" si="13"/>
        <v>72.415842473535378</v>
      </c>
      <c r="J60" s="92">
        <f t="shared" si="13"/>
        <v>348.32555067616124</v>
      </c>
      <c r="K60" s="92">
        <f t="shared" si="13"/>
        <v>10.163200361762392</v>
      </c>
      <c r="L60" s="92">
        <f t="shared" si="13"/>
        <v>702.07098916576831</v>
      </c>
      <c r="M60" s="92">
        <f t="shared" si="13"/>
        <v>306.64181546006694</v>
      </c>
      <c r="N60" s="92">
        <f t="shared" si="13"/>
        <v>0</v>
      </c>
      <c r="O60" s="92">
        <f t="shared" si="13"/>
        <v>577.71099213737364</v>
      </c>
      <c r="P60" s="92">
        <f t="shared" si="13"/>
        <v>1073.4426998058211</v>
      </c>
      <c r="Q60" s="92">
        <f t="shared" si="13"/>
        <v>15.861841788302144</v>
      </c>
      <c r="R60" s="250">
        <f>IF('Share Price Input'!H61&gt;1,'Share Price Input'!H61,NA())</f>
        <v>3062.7999999999997</v>
      </c>
      <c r="S60" s="92">
        <f t="shared" si="4"/>
        <v>0</v>
      </c>
      <c r="T60" s="92">
        <f t="shared" si="6"/>
        <v>5004.6799182422019</v>
      </c>
      <c r="U60" s="102">
        <f t="shared" si="7"/>
        <v>5004.6799182422019</v>
      </c>
      <c r="V60" s="103">
        <f t="shared" si="5"/>
        <v>5004.673352142202</v>
      </c>
      <c r="Z60" s="85"/>
      <c r="AA60" s="85"/>
    </row>
    <row r="61" spans="1:28" x14ac:dyDescent="0.2">
      <c r="A61" s="107">
        <v>12</v>
      </c>
      <c r="B61" s="224">
        <v>34669</v>
      </c>
      <c r="C61" s="106">
        <f t="shared" si="8"/>
        <v>1500</v>
      </c>
      <c r="D61" s="92">
        <f t="shared" si="11"/>
        <v>1482.3619097949586</v>
      </c>
      <c r="E61" s="92">
        <f t="shared" si="13"/>
        <v>114.46005128615627</v>
      </c>
      <c r="F61" s="92">
        <f t="shared" si="13"/>
        <v>34.406582298370452</v>
      </c>
      <c r="G61" s="92">
        <f t="shared" si="13"/>
        <v>280.86404032523541</v>
      </c>
      <c r="H61" s="92">
        <f t="shared" si="13"/>
        <v>9.2583120391754932</v>
      </c>
      <c r="I61" s="92">
        <f t="shared" si="13"/>
        <v>70.165587933448563</v>
      </c>
      <c r="J61" s="92">
        <f t="shared" si="13"/>
        <v>340.5281037234559</v>
      </c>
      <c r="K61" s="92">
        <f t="shared" si="13"/>
        <v>6.3153433879300565</v>
      </c>
      <c r="L61" s="92">
        <f t="shared" si="13"/>
        <v>694.75046207849289</v>
      </c>
      <c r="M61" s="92">
        <f t="shared" si="13"/>
        <v>291.54749383665694</v>
      </c>
      <c r="N61" s="92">
        <f t="shared" si="13"/>
        <v>0</v>
      </c>
      <c r="O61" s="92">
        <f t="shared" si="13"/>
        <v>567.90026493395351</v>
      </c>
      <c r="P61" s="92">
        <f t="shared" si="13"/>
        <v>1034.3560553175364</v>
      </c>
      <c r="Q61" s="92">
        <f t="shared" si="13"/>
        <v>405.19892384521188</v>
      </c>
      <c r="R61" s="250">
        <f>IF('Share Price Input'!H62&gt;1,'Share Price Input'!H62,NA())</f>
        <v>3022.7</v>
      </c>
      <c r="S61" s="92">
        <f t="shared" si="4"/>
        <v>0</v>
      </c>
      <c r="T61" s="92">
        <f t="shared" si="6"/>
        <v>5332.1065647005826</v>
      </c>
      <c r="U61" s="102">
        <f t="shared" si="7"/>
        <v>5332.1065647005826</v>
      </c>
      <c r="V61" s="103">
        <f t="shared" si="5"/>
        <v>5332.0999986005827</v>
      </c>
      <c r="Z61" s="85"/>
      <c r="AA61" s="85"/>
    </row>
    <row r="62" spans="1:28" x14ac:dyDescent="0.2">
      <c r="A62" s="107">
        <v>1</v>
      </c>
      <c r="B62" s="224">
        <v>34700</v>
      </c>
      <c r="C62" s="106">
        <f t="shared" si="8"/>
        <v>1530</v>
      </c>
      <c r="D62" s="92">
        <f t="shared" si="11"/>
        <v>1563.7135172069134</v>
      </c>
      <c r="E62" s="92">
        <f t="shared" si="13"/>
        <v>129.31443533661331</v>
      </c>
      <c r="F62" s="92">
        <f t="shared" si="13"/>
        <v>3.696122831919098</v>
      </c>
      <c r="G62" s="92">
        <f t="shared" si="13"/>
        <v>266.98450501985519</v>
      </c>
      <c r="H62" s="92">
        <f t="shared" si="13"/>
        <v>5.6281816566524441</v>
      </c>
      <c r="I62" s="92">
        <f t="shared" si="13"/>
        <v>67.943671039710068</v>
      </c>
      <c r="J62" s="92">
        <f t="shared" si="13"/>
        <v>331.47646549472194</v>
      </c>
      <c r="K62" s="92">
        <f t="shared" si="13"/>
        <v>65.168615602565382</v>
      </c>
      <c r="L62" s="92">
        <f t="shared" si="13"/>
        <v>687.36824198023646</v>
      </c>
      <c r="M62" s="92">
        <f t="shared" si="13"/>
        <v>276.50102192554084</v>
      </c>
      <c r="N62" s="92">
        <f t="shared" si="13"/>
        <v>0</v>
      </c>
      <c r="O62" s="92">
        <f t="shared" si="13"/>
        <v>558.14813237165981</v>
      </c>
      <c r="P62" s="92">
        <f t="shared" si="13"/>
        <v>988.7407138731819</v>
      </c>
      <c r="Q62" s="92">
        <f t="shared" si="13"/>
        <v>462.6656421366032</v>
      </c>
      <c r="R62" s="250">
        <f>IF('Share Price Input'!H63&gt;1,'Share Price Input'!H63,NA())</f>
        <v>3004.8</v>
      </c>
      <c r="S62" s="92">
        <f t="shared" si="4"/>
        <v>0</v>
      </c>
      <c r="T62" s="92">
        <f t="shared" si="6"/>
        <v>5407.3427003761735</v>
      </c>
      <c r="U62" s="102">
        <f t="shared" si="7"/>
        <v>5407.3427003761735</v>
      </c>
      <c r="V62" s="103">
        <f t="shared" si="5"/>
        <v>5407.3361342761737</v>
      </c>
      <c r="Z62" s="85"/>
      <c r="AA62" s="85"/>
    </row>
    <row r="63" spans="1:28" x14ac:dyDescent="0.2">
      <c r="A63" s="107">
        <v>2</v>
      </c>
      <c r="B63" s="224">
        <v>34731</v>
      </c>
      <c r="C63" s="106">
        <f t="shared" si="8"/>
        <v>1560</v>
      </c>
      <c r="D63" s="92">
        <f t="shared" si="11"/>
        <v>1645.8305193608337</v>
      </c>
      <c r="E63" s="92">
        <f t="shared" si="13"/>
        <v>144.963720808365</v>
      </c>
      <c r="F63" s="92">
        <f t="shared" si="13"/>
        <v>4.6194502591275182</v>
      </c>
      <c r="G63" s="92">
        <f t="shared" si="13"/>
        <v>251.83156376961296</v>
      </c>
      <c r="H63" s="92">
        <f t="shared" si="13"/>
        <v>2.8817667822336119</v>
      </c>
      <c r="I63" s="92">
        <f t="shared" si="13"/>
        <v>65.750553795964919</v>
      </c>
      <c r="J63" s="92">
        <f t="shared" si="13"/>
        <v>321.24286288054668</v>
      </c>
      <c r="K63" s="92">
        <f t="shared" si="13"/>
        <v>173.66901305469361</v>
      </c>
      <c r="L63" s="92">
        <f t="shared" si="13"/>
        <v>679.92646654008081</v>
      </c>
      <c r="M63" s="92">
        <f t="shared" si="13"/>
        <v>261.5376880068066</v>
      </c>
      <c r="N63" s="92">
        <f t="shared" si="13"/>
        <v>0</v>
      </c>
      <c r="O63" s="92">
        <f t="shared" si="13"/>
        <v>548.45547518868773</v>
      </c>
      <c r="P63" s="92">
        <f t="shared" si="13"/>
        <v>937.24925526734455</v>
      </c>
      <c r="Q63" s="92">
        <f t="shared" si="13"/>
        <v>50.560560620347303</v>
      </c>
      <c r="R63" s="250">
        <f>IF('Share Price Input'!H64&gt;1,'Share Price Input'!H64,NA())</f>
        <v>2977.25</v>
      </c>
      <c r="S63" s="92">
        <f t="shared" si="4"/>
        <v>0</v>
      </c>
      <c r="T63" s="92">
        <f t="shared" si="6"/>
        <v>5088.5123302346456</v>
      </c>
      <c r="U63" s="102">
        <f t="shared" si="7"/>
        <v>5088.5123302346456</v>
      </c>
      <c r="V63" s="103">
        <f t="shared" si="5"/>
        <v>5088.5057641346457</v>
      </c>
      <c r="Z63" s="85"/>
      <c r="AA63" s="85"/>
    </row>
    <row r="64" spans="1:28" x14ac:dyDescent="0.2">
      <c r="A64" s="107">
        <v>3</v>
      </c>
      <c r="B64" s="224">
        <v>34759</v>
      </c>
      <c r="C64" s="106">
        <f t="shared" si="8"/>
        <v>1590</v>
      </c>
      <c r="D64" s="92">
        <f t="shared" si="11"/>
        <v>1728.5688551313899</v>
      </c>
      <c r="E64" s="92">
        <f t="shared" si="13"/>
        <v>161.38251993458482</v>
      </c>
      <c r="F64" s="92">
        <f t="shared" si="13"/>
        <v>36.933574555434802</v>
      </c>
      <c r="G64" s="92">
        <f t="shared" si="13"/>
        <v>235.59469896524115</v>
      </c>
      <c r="H64" s="92">
        <f t="shared" si="13"/>
        <v>1.0395883603858067</v>
      </c>
      <c r="I64" s="92">
        <f t="shared" si="13"/>
        <v>63.586692217541128</v>
      </c>
      <c r="J64" s="92">
        <f t="shared" si="13"/>
        <v>309.90895417058317</v>
      </c>
      <c r="K64" s="92">
        <f t="shared" si="13"/>
        <v>307.75050570511939</v>
      </c>
      <c r="L64" s="92">
        <f t="shared" si="13"/>
        <v>672.42729067254459</v>
      </c>
      <c r="M64" s="92">
        <f t="shared" si="13"/>
        <v>246.69258537817137</v>
      </c>
      <c r="N64" s="92">
        <f t="shared" si="13"/>
        <v>0</v>
      </c>
      <c r="O64" s="92">
        <f t="shared" si="13"/>
        <v>538.82316875186984</v>
      </c>
      <c r="P64" s="92">
        <f t="shared" si="13"/>
        <v>880.61832389237384</v>
      </c>
      <c r="Q64" s="92">
        <f t="shared" si="13"/>
        <v>156.36762152021399</v>
      </c>
      <c r="R64" s="250">
        <f>IF('Share Price Input'!H65&gt;1,'Share Price Input'!H65,NA())</f>
        <v>3013.95</v>
      </c>
      <c r="S64" s="92">
        <f t="shared" si="4"/>
        <v>0</v>
      </c>
      <c r="T64" s="92">
        <f t="shared" si="6"/>
        <v>5339.687813155454</v>
      </c>
      <c r="U64" s="102">
        <f t="shared" si="7"/>
        <v>5339.687813155454</v>
      </c>
      <c r="V64" s="103">
        <f t="shared" si="5"/>
        <v>5339.6812470554542</v>
      </c>
      <c r="Z64" s="85"/>
      <c r="AA64" s="85"/>
    </row>
    <row r="65" spans="1:28" x14ac:dyDescent="0.2">
      <c r="A65" s="107">
        <v>4</v>
      </c>
      <c r="B65" s="224">
        <v>34790</v>
      </c>
      <c r="C65" s="106">
        <f t="shared" si="8"/>
        <v>1620</v>
      </c>
      <c r="D65" s="92">
        <f t="shared" si="11"/>
        <v>1811.7833733629702</v>
      </c>
      <c r="E65" s="92">
        <f t="shared" si="13"/>
        <v>178.54419656983902</v>
      </c>
      <c r="F65" s="92">
        <f t="shared" si="13"/>
        <v>92.134459530600651</v>
      </c>
      <c r="G65" s="92">
        <f t="shared" si="13"/>
        <v>218.4769470938694</v>
      </c>
      <c r="H65" s="92">
        <f t="shared" si="13"/>
        <v>0.11541096886635671</v>
      </c>
      <c r="I65" s="92">
        <f t="shared" si="13"/>
        <v>61.452536236629811</v>
      </c>
      <c r="J65" s="92">
        <f t="shared" si="13"/>
        <v>297.5651774671536</v>
      </c>
      <c r="K65" s="92">
        <f t="shared" si="13"/>
        <v>437.67302526285465</v>
      </c>
      <c r="L65" s="92">
        <f t="shared" si="13"/>
        <v>664.8728859135847</v>
      </c>
      <c r="M65" s="92">
        <f t="shared" si="13"/>
        <v>232.00053005116192</v>
      </c>
      <c r="N65" s="92">
        <f t="shared" si="13"/>
        <v>0</v>
      </c>
      <c r="O65" s="92">
        <f t="shared" si="13"/>
        <v>529.25208297762038</v>
      </c>
      <c r="P65" s="92">
        <f t="shared" si="13"/>
        <v>819.65809019517769</v>
      </c>
      <c r="Q65" s="92">
        <f t="shared" si="13"/>
        <v>526.55252424449986</v>
      </c>
      <c r="R65" s="250">
        <f>IF('Share Price Input'!H66&gt;1,'Share Price Input'!H66,NA())</f>
        <v>3070.4500000000003</v>
      </c>
      <c r="S65" s="92">
        <f t="shared" si="4"/>
        <v>0</v>
      </c>
      <c r="T65" s="92">
        <f t="shared" si="6"/>
        <v>5870.0746737748286</v>
      </c>
      <c r="U65" s="102">
        <f t="shared" si="7"/>
        <v>5870.0746737748286</v>
      </c>
      <c r="V65" s="103">
        <f t="shared" si="5"/>
        <v>5870.0681076748288</v>
      </c>
      <c r="Z65" s="85"/>
      <c r="AA65" s="85"/>
    </row>
    <row r="66" spans="1:28" x14ac:dyDescent="0.2">
      <c r="A66" s="107">
        <v>5</v>
      </c>
      <c r="B66" s="224">
        <v>34820</v>
      </c>
      <c r="C66" s="106">
        <f t="shared" si="8"/>
        <v>1650</v>
      </c>
      <c r="D66" s="92">
        <f t="shared" si="11"/>
        <v>1895.3280875141113</v>
      </c>
      <c r="E66" s="92">
        <f t="shared" si="13"/>
        <v>196.420909401784</v>
      </c>
      <c r="F66" s="92">
        <f t="shared" si="13"/>
        <v>155.69501111091159</v>
      </c>
      <c r="G66" s="92">
        <f t="shared" si="13"/>
        <v>200.69235983661883</v>
      </c>
      <c r="H66" s="92">
        <f t="shared" si="13"/>
        <v>0.11613997113852292</v>
      </c>
      <c r="I66" s="92">
        <f t="shared" si="13"/>
        <v>59.348529608731212</v>
      </c>
      <c r="J66" s="92">
        <f t="shared" si="13"/>
        <v>284.31002904097181</v>
      </c>
      <c r="K66" s="92">
        <f t="shared" si="13"/>
        <v>534.6189882732042</v>
      </c>
      <c r="L66" s="92">
        <f t="shared" si="13"/>
        <v>657.26543979178632</v>
      </c>
      <c r="M66" s="92">
        <f t="shared" si="13"/>
        <v>217.49597909760877</v>
      </c>
      <c r="N66" s="92">
        <f t="shared" si="13"/>
        <v>0</v>
      </c>
      <c r="O66" s="92">
        <f t="shared" si="13"/>
        <v>519.74308225336995</v>
      </c>
      <c r="P66" s="92">
        <f t="shared" si="13"/>
        <v>755.2406602594674</v>
      </c>
      <c r="Q66" s="92">
        <f t="shared" si="13"/>
        <v>274.08022969848776</v>
      </c>
      <c r="R66" s="250">
        <f>IF('Share Price Input'!H67&gt;1,'Share Price Input'!H67,NA())</f>
        <v>3018.7</v>
      </c>
      <c r="S66" s="92">
        <f t="shared" si="4"/>
        <v>0</v>
      </c>
      <c r="T66" s="92">
        <f t="shared" si="6"/>
        <v>5750.3488797581913</v>
      </c>
      <c r="U66" s="102">
        <f t="shared" si="7"/>
        <v>5750.3488797581913</v>
      </c>
      <c r="V66" s="103">
        <f t="shared" si="5"/>
        <v>5750.3423136581914</v>
      </c>
      <c r="Z66" s="85"/>
      <c r="AA66" s="85"/>
    </row>
    <row r="67" spans="1:28" x14ac:dyDescent="0.2">
      <c r="A67" s="107">
        <v>6</v>
      </c>
      <c r="B67" s="224">
        <v>34851</v>
      </c>
      <c r="C67" s="106">
        <f t="shared" si="8"/>
        <v>1680</v>
      </c>
      <c r="D67" s="92">
        <f t="shared" si="11"/>
        <v>1979.0564317675091</v>
      </c>
      <c r="E67" s="92">
        <f t="shared" ref="E67:Q76" si="14">(SIN(($C67*PI()/180*E$6+E$7*PI()/180))*E$5)+E$5</f>
        <v>214.98365711800795</v>
      </c>
      <c r="F67" s="92">
        <f t="shared" si="14"/>
        <v>210.88814036292422</v>
      </c>
      <c r="G67" s="92">
        <f t="shared" si="14"/>
        <v>182.46332742493377</v>
      </c>
      <c r="H67" s="92">
        <f t="shared" si="14"/>
        <v>1.0417699201683206</v>
      </c>
      <c r="I67" s="92">
        <f t="shared" si="14"/>
        <v>57.275109820384216</v>
      </c>
      <c r="J67" s="92">
        <f t="shared" si="14"/>
        <v>270.24927738729826</v>
      </c>
      <c r="K67" s="92">
        <f t="shared" si="14"/>
        <v>577.0852066117593</v>
      </c>
      <c r="L67" s="92">
        <f t="shared" si="14"/>
        <v>649.60715519491828</v>
      </c>
      <c r="M67" s="92">
        <f t="shared" si="14"/>
        <v>203.21294983795977</v>
      </c>
      <c r="N67" s="92">
        <f t="shared" si="14"/>
        <v>0</v>
      </c>
      <c r="O67" s="92">
        <f t="shared" si="14"/>
        <v>510.29702535950162</v>
      </c>
      <c r="P67" s="92">
        <f t="shared" si="14"/>
        <v>688.2875993276424</v>
      </c>
      <c r="Q67" s="92">
        <f t="shared" si="14"/>
        <v>3.9234691168550171</v>
      </c>
      <c r="R67" s="250">
        <f>IF('Share Price Input'!H68&gt;1,'Share Price Input'!H68,NA())</f>
        <v>3032.7999999999997</v>
      </c>
      <c r="S67" s="92">
        <f t="shared" si="4"/>
        <v>0</v>
      </c>
      <c r="T67" s="92">
        <f t="shared" si="6"/>
        <v>5548.3645531498614</v>
      </c>
      <c r="U67" s="102">
        <f t="shared" si="7"/>
        <v>5548.3645531498614</v>
      </c>
      <c r="V67" s="103">
        <f t="shared" si="5"/>
        <v>5548.3579870498615</v>
      </c>
      <c r="Z67" s="85"/>
      <c r="AA67" s="85"/>
    </row>
    <row r="68" spans="1:28" x14ac:dyDescent="0.2">
      <c r="A68" s="107">
        <v>7</v>
      </c>
      <c r="B68" s="224">
        <v>34881</v>
      </c>
      <c r="C68" s="106">
        <f t="shared" si="8"/>
        <v>1710</v>
      </c>
      <c r="D68" s="92">
        <f t="shared" si="11"/>
        <v>2062.8215181562559</v>
      </c>
      <c r="E68" s="92">
        <f t="shared" si="14"/>
        <v>234.20232545473084</v>
      </c>
      <c r="F68" s="92">
        <f t="shared" si="14"/>
        <v>243.18879426933108</v>
      </c>
      <c r="G68" s="92">
        <f t="shared" si="14"/>
        <v>164.0177977261653</v>
      </c>
      <c r="H68" s="92">
        <f t="shared" si="14"/>
        <v>2.8853845991242224</v>
      </c>
      <c r="I68" s="92">
        <f t="shared" si="14"/>
        <v>55.232707998199629</v>
      </c>
      <c r="J68" s="92">
        <f t="shared" si="14"/>
        <v>255.49511925390215</v>
      </c>
      <c r="K68" s="92">
        <f t="shared" si="14"/>
        <v>555.65242182246311</v>
      </c>
      <c r="L68" s="92">
        <f t="shared" si="14"/>
        <v>641.90024973204447</v>
      </c>
      <c r="M68" s="92">
        <f t="shared" si="14"/>
        <v>189.18494006093147</v>
      </c>
      <c r="N68" s="92">
        <f t="shared" si="14"/>
        <v>0</v>
      </c>
      <c r="O68" s="92">
        <f t="shared" si="14"/>
        <v>500.91476539179166</v>
      </c>
      <c r="P68" s="92">
        <f t="shared" si="14"/>
        <v>619.7567477526743</v>
      </c>
      <c r="Q68" s="92">
        <f t="shared" si="14"/>
        <v>363.43039451948579</v>
      </c>
      <c r="R68" s="250">
        <f>IF('Share Price Input'!H69&gt;1,'Share Price Input'!H69,NA())</f>
        <v>3021.95</v>
      </c>
      <c r="S68" s="92">
        <f t="shared" si="4"/>
        <v>0</v>
      </c>
      <c r="T68" s="92">
        <f t="shared" si="6"/>
        <v>5888.6766006371008</v>
      </c>
      <c r="U68" s="102">
        <f t="shared" si="7"/>
        <v>5888.6766006371008</v>
      </c>
      <c r="V68" s="103">
        <f t="shared" si="5"/>
        <v>5888.6700345371009</v>
      </c>
      <c r="Z68" s="85"/>
      <c r="AA68" s="85"/>
    </row>
    <row r="69" spans="1:28" x14ac:dyDescent="0.2">
      <c r="A69" s="107">
        <v>8</v>
      </c>
      <c r="B69" s="224">
        <v>34912</v>
      </c>
      <c r="C69" s="106">
        <f t="shared" si="8"/>
        <v>1740</v>
      </c>
      <c r="D69" s="92">
        <f t="shared" si="11"/>
        <v>2146.4763942552645</v>
      </c>
      <c r="E69" s="92">
        <f t="shared" si="14"/>
        <v>254.0457360510415</v>
      </c>
      <c r="F69" s="92">
        <f t="shared" si="14"/>
        <v>244.09648161242933</v>
      </c>
      <c r="G69" s="92">
        <f t="shared" si="14"/>
        <v>145.58642583280874</v>
      </c>
      <c r="H69" s="92">
        <f t="shared" si="14"/>
        <v>5.6332086986757446</v>
      </c>
      <c r="I69" s="92">
        <f t="shared" si="14"/>
        <v>53.221748819216288</v>
      </c>
      <c r="J69" s="92">
        <f t="shared" si="14"/>
        <v>240.16528437525488</v>
      </c>
      <c r="K69" s="92">
        <f t="shared" si="14"/>
        <v>475.07455236713764</v>
      </c>
      <c r="L69" s="92">
        <f t="shared" si="14"/>
        <v>634.14695509136982</v>
      </c>
      <c r="M69" s="92">
        <f t="shared" si="14"/>
        <v>175.44484946161612</v>
      </c>
      <c r="N69" s="92">
        <f t="shared" si="14"/>
        <v>0</v>
      </c>
      <c r="O69" s="92">
        <f t="shared" si="14"/>
        <v>491.59714968436515</v>
      </c>
      <c r="P69" s="92">
        <f t="shared" si="14"/>
        <v>550.62851799290365</v>
      </c>
      <c r="Q69" s="92">
        <f t="shared" si="14"/>
        <v>491.15247766412438</v>
      </c>
      <c r="R69" s="250">
        <f>IF('Share Price Input'!H70&gt;1,'Share Price Input'!H70,NA())</f>
        <v>2995.4</v>
      </c>
      <c r="S69" s="92">
        <f t="shared" si="4"/>
        <v>0</v>
      </c>
      <c r="T69" s="92">
        <f t="shared" si="6"/>
        <v>5907.2632158062079</v>
      </c>
      <c r="U69" s="102">
        <f t="shared" si="7"/>
        <v>5907.2632158062079</v>
      </c>
      <c r="V69" s="103">
        <f t="shared" si="5"/>
        <v>5907.256649706208</v>
      </c>
      <c r="Z69" s="85"/>
      <c r="AA69" s="85"/>
    </row>
    <row r="70" spans="1:28" x14ac:dyDescent="0.2">
      <c r="A70" s="107">
        <v>9</v>
      </c>
      <c r="B70" s="224">
        <v>34943</v>
      </c>
      <c r="C70" s="106">
        <f t="shared" si="8"/>
        <v>1770</v>
      </c>
      <c r="D70" s="92">
        <f t="shared" si="11"/>
        <v>2229.8743009857326</v>
      </c>
      <c r="E70" s="92">
        <f t="shared" si="14"/>
        <v>274.48169702941578</v>
      </c>
      <c r="F70" s="92">
        <f t="shared" si="14"/>
        <v>213.37232833379272</v>
      </c>
      <c r="G70" s="92">
        <f t="shared" si="14"/>
        <v>127.39968979880445</v>
      </c>
      <c r="H70" s="92">
        <f t="shared" si="14"/>
        <v>9.2647107447631072</v>
      </c>
      <c r="I70" s="92">
        <f t="shared" si="14"/>
        <v>51.242650422597393</v>
      </c>
      <c r="J70" s="92">
        <f t="shared" si="14"/>
        <v>224.38209605665375</v>
      </c>
      <c r="K70" s="92">
        <f t="shared" si="14"/>
        <v>353.22424638665404</v>
      </c>
      <c r="L70" s="92">
        <f t="shared" si="14"/>
        <v>626.34951639401208</v>
      </c>
      <c r="M70" s="92">
        <f t="shared" si="14"/>
        <v>162.02490248228602</v>
      </c>
      <c r="N70" s="92">
        <f t="shared" si="14"/>
        <v>0</v>
      </c>
      <c r="O70" s="92">
        <f t="shared" si="14"/>
        <v>482.34501973317072</v>
      </c>
      <c r="P70" s="92">
        <f t="shared" si="14"/>
        <v>481.8918686869938</v>
      </c>
      <c r="Q70" s="92">
        <f t="shared" si="14"/>
        <v>81.042761525503579</v>
      </c>
      <c r="R70" s="250">
        <f>IF('Share Price Input'!H71&gt;1,'Share Price Input'!H71,NA())</f>
        <v>2984.35</v>
      </c>
      <c r="S70" s="92">
        <f t="shared" si="4"/>
        <v>0</v>
      </c>
      <c r="T70" s="92">
        <f t="shared" si="6"/>
        <v>5316.8892224803803</v>
      </c>
      <c r="U70" s="102">
        <f t="shared" si="7"/>
        <v>5316.8892224803803</v>
      </c>
      <c r="V70" s="103">
        <f t="shared" si="5"/>
        <v>5316.8826563803805</v>
      </c>
      <c r="Z70" s="85"/>
      <c r="AA70" s="85"/>
    </row>
    <row r="71" spans="1:28" x14ac:dyDescent="0.2">
      <c r="A71" s="107">
        <v>10</v>
      </c>
      <c r="B71" s="224">
        <v>34973</v>
      </c>
      <c r="C71" s="106">
        <f t="shared" si="8"/>
        <v>1800</v>
      </c>
      <c r="D71" s="92">
        <f t="shared" si="11"/>
        <v>2312.8689300804613</v>
      </c>
      <c r="E71" s="92">
        <f t="shared" si="14"/>
        <v>295.47705522045686</v>
      </c>
      <c r="F71" s="92">
        <f t="shared" si="14"/>
        <v>159.10194148872029</v>
      </c>
      <c r="G71" s="92">
        <f t="shared" si="14"/>
        <v>109.68500858964765</v>
      </c>
      <c r="H71" s="92">
        <f t="shared" si="14"/>
        <v>13.752756507771849</v>
      </c>
      <c r="I71" s="92">
        <f t="shared" si="14"/>
        <v>49.295824322687196</v>
      </c>
      <c r="J71" s="92">
        <f t="shared" si="14"/>
        <v>208.27149510427984</v>
      </c>
      <c r="K71" s="92">
        <f t="shared" si="14"/>
        <v>217.12862260935674</v>
      </c>
      <c r="L71" s="92">
        <f t="shared" si="14"/>
        <v>618.5101915438795</v>
      </c>
      <c r="M71" s="92">
        <f t="shared" si="14"/>
        <v>148.95657273685981</v>
      </c>
      <c r="N71" s="92">
        <f t="shared" si="14"/>
        <v>0</v>
      </c>
      <c r="O71" s="92">
        <f t="shared" si="14"/>
        <v>473.15921111998318</v>
      </c>
      <c r="P71" s="92">
        <f t="shared" si="14"/>
        <v>414.53015646594451</v>
      </c>
      <c r="Q71" s="92">
        <f t="shared" si="14"/>
        <v>115.80390472362328</v>
      </c>
      <c r="R71" s="250">
        <f>IF('Share Price Input'!H72&gt;1,'Share Price Input'!H72,NA())</f>
        <v>2975.9500000000003</v>
      </c>
      <c r="S71" s="92">
        <f t="shared" si="4"/>
        <v>0</v>
      </c>
      <c r="T71" s="92">
        <f t="shared" si="6"/>
        <v>5136.5351044136723</v>
      </c>
      <c r="U71" s="102">
        <f t="shared" si="7"/>
        <v>5136.5351044136723</v>
      </c>
      <c r="V71" s="103">
        <f t="shared" si="5"/>
        <v>5136.5285383136725</v>
      </c>
      <c r="Z71" s="85"/>
      <c r="AA71" s="85"/>
      <c r="AB71" s="85"/>
    </row>
    <row r="72" spans="1:28" x14ac:dyDescent="0.2">
      <c r="A72" s="107">
        <v>11</v>
      </c>
      <c r="B72" s="224">
        <v>35004</v>
      </c>
      <c r="C72" s="106">
        <f t="shared" si="8"/>
        <v>1830</v>
      </c>
      <c r="D72" s="92">
        <f t="shared" si="11"/>
        <v>2395.3146807582521</v>
      </c>
      <c r="E72" s="92">
        <f t="shared" si="14"/>
        <v>316.99774994713619</v>
      </c>
      <c r="F72" s="92">
        <f t="shared" si="14"/>
        <v>95.567538028442797</v>
      </c>
      <c r="G72" s="92">
        <f t="shared" si="14"/>
        <v>92.663898285361512</v>
      </c>
      <c r="H72" s="92">
        <f t="shared" si="14"/>
        <v>19.063811746854043</v>
      </c>
      <c r="I72" s="92">
        <f t="shared" si="14"/>
        <v>47.381675323444426</v>
      </c>
      <c r="J72" s="92">
        <f t="shared" si="14"/>
        <v>191.96203488967521</v>
      </c>
      <c r="K72" s="92">
        <f t="shared" si="14"/>
        <v>96.974495525700405</v>
      </c>
      <c r="L72" s="92">
        <f t="shared" si="14"/>
        <v>610.63125057385275</v>
      </c>
      <c r="M72" s="92">
        <f t="shared" si="14"/>
        <v>136.27050919627638</v>
      </c>
      <c r="N72" s="92">
        <f t="shared" si="14"/>
        <v>0</v>
      </c>
      <c r="O72" s="92">
        <f t="shared" si="14"/>
        <v>464.04055343694029</v>
      </c>
      <c r="P72" s="92">
        <f t="shared" si="14"/>
        <v>349.50706790826916</v>
      </c>
      <c r="Q72" s="92">
        <f t="shared" si="14"/>
        <v>512.14144606138177</v>
      </c>
      <c r="R72" s="250">
        <f>IF('Share Price Input'!H73&gt;1,'Share Price Input'!H73,NA())</f>
        <v>2992.9500000000003</v>
      </c>
      <c r="S72" s="92">
        <f t="shared" si="4"/>
        <v>0</v>
      </c>
      <c r="T72" s="92">
        <f t="shared" si="6"/>
        <v>5328.5101455815866</v>
      </c>
      <c r="U72" s="102">
        <f t="shared" si="7"/>
        <v>5328.5101455815866</v>
      </c>
      <c r="V72" s="103">
        <f t="shared" si="5"/>
        <v>5328.5035794815867</v>
      </c>
      <c r="Z72" s="85"/>
      <c r="AA72" s="85"/>
    </row>
    <row r="73" spans="1:28" x14ac:dyDescent="0.2">
      <c r="A73" s="107">
        <v>12</v>
      </c>
      <c r="B73" s="224">
        <v>35034</v>
      </c>
      <c r="C73" s="106">
        <f t="shared" si="8"/>
        <v>1860</v>
      </c>
      <c r="D73" s="92">
        <f t="shared" si="11"/>
        <v>2477.0669151571615</v>
      </c>
      <c r="E73" s="92">
        <f t="shared" si="14"/>
        <v>339.00886828127966</v>
      </c>
      <c r="F73" s="92">
        <f t="shared" si="14"/>
        <v>39.489325543833303</v>
      </c>
      <c r="G73" s="92">
        <f t="shared" si="14"/>
        <v>76.549202097049644</v>
      </c>
      <c r="H73" s="92">
        <f t="shared" si="14"/>
        <v>25.158192774509885</v>
      </c>
      <c r="I73" s="92">
        <f t="shared" si="14"/>
        <v>45.500601434271289</v>
      </c>
      <c r="J73" s="92">
        <f t="shared" si="14"/>
        <v>175.58385556743627</v>
      </c>
      <c r="K73" s="92">
        <f t="shared" si="14"/>
        <v>19.412761350182052</v>
      </c>
      <c r="L73" s="92">
        <f t="shared" si="14"/>
        <v>602.71497498844997</v>
      </c>
      <c r="M73" s="92">
        <f t="shared" si="14"/>
        <v>123.99646430789213</v>
      </c>
      <c r="N73" s="92">
        <f t="shared" si="14"/>
        <v>0</v>
      </c>
      <c r="O73" s="92">
        <f t="shared" si="14"/>
        <v>454.98987021161986</v>
      </c>
      <c r="P73" s="92">
        <f t="shared" si="14"/>
        <v>287.75283289783823</v>
      </c>
      <c r="Q73" s="92">
        <f t="shared" si="14"/>
        <v>320.35353684646981</v>
      </c>
      <c r="R73" s="250">
        <f>IF('Share Price Input'!H74&gt;1,'Share Price Input'!H74,NA())</f>
        <v>3011.65</v>
      </c>
      <c r="S73" s="92">
        <f t="shared" si="4"/>
        <v>0</v>
      </c>
      <c r="T73" s="92">
        <f t="shared" si="6"/>
        <v>4987.570835357993</v>
      </c>
      <c r="U73" s="102">
        <f t="shared" si="7"/>
        <v>4987.570835357993</v>
      </c>
      <c r="V73" s="103">
        <f t="shared" si="5"/>
        <v>4987.5642692579931</v>
      </c>
      <c r="Z73" s="85"/>
      <c r="AA73" s="85"/>
    </row>
    <row r="74" spans="1:28" x14ac:dyDescent="0.2">
      <c r="A74" s="107">
        <v>1</v>
      </c>
      <c r="B74" s="224">
        <v>35065</v>
      </c>
      <c r="C74" s="106">
        <f t="shared" si="8"/>
        <v>1890</v>
      </c>
      <c r="D74" s="92">
        <f t="shared" si="11"/>
        <v>2557.9822120784584</v>
      </c>
      <c r="E74" s="92">
        <f t="shared" si="14"/>
        <v>361.47470168265625</v>
      </c>
      <c r="F74" s="92">
        <f t="shared" si="14"/>
        <v>5.6252824371601093</v>
      </c>
      <c r="G74" s="92">
        <f t="shared" si="14"/>
        <v>61.542428834735389</v>
      </c>
      <c r="H74" s="92">
        <f t="shared" si="14"/>
        <v>31.990362969235804</v>
      </c>
      <c r="I74" s="92">
        <f t="shared" si="14"/>
        <v>43.652993787255866</v>
      </c>
      <c r="J74" s="92">
        <f t="shared" si="14"/>
        <v>159.26764563129473</v>
      </c>
      <c r="K74" s="92">
        <f t="shared" si="14"/>
        <v>1.6470715752670912</v>
      </c>
      <c r="L74" s="92">
        <f t="shared" si="14"/>
        <v>594.76365710317145</v>
      </c>
      <c r="M74" s="92">
        <f t="shared" si="14"/>
        <v>112.16322421748183</v>
      </c>
      <c r="N74" s="92">
        <f t="shared" si="14"/>
        <v>0</v>
      </c>
      <c r="O74" s="92">
        <f t="shared" si="14"/>
        <v>446.00797883266603</v>
      </c>
      <c r="P74" s="92">
        <f t="shared" si="14"/>
        <v>230.15091661811681</v>
      </c>
      <c r="Q74" s="92">
        <f t="shared" si="14"/>
        <v>1.3161106644474785E-3</v>
      </c>
      <c r="R74" s="250">
        <f>IF('Share Price Input'!H75&gt;1,'Share Price Input'!H75,NA())</f>
        <v>3095.7999999999997</v>
      </c>
      <c r="S74" s="92">
        <f t="shared" si="4"/>
        <v>0</v>
      </c>
      <c r="T74" s="92">
        <f t="shared" si="6"/>
        <v>4606.2632257781643</v>
      </c>
      <c r="U74" s="102">
        <f t="shared" si="7"/>
        <v>4606.2632257781643</v>
      </c>
      <c r="V74" s="103">
        <f t="shared" si="5"/>
        <v>4606.2566596781644</v>
      </c>
      <c r="Z74" s="85"/>
      <c r="AA74" s="85"/>
    </row>
    <row r="75" spans="1:28" x14ac:dyDescent="0.2">
      <c r="A75" s="107">
        <v>2</v>
      </c>
      <c r="B75" s="224">
        <v>35096</v>
      </c>
      <c r="C75" s="106">
        <f t="shared" si="8"/>
        <v>1920</v>
      </c>
      <c r="D75" s="92">
        <f t="shared" si="11"/>
        <v>2637.918618596138</v>
      </c>
      <c r="E75" s="92">
        <f t="shared" si="14"/>
        <v>384.35880392878846</v>
      </c>
      <c r="F75" s="92">
        <f t="shared" si="14"/>
        <v>2.8873335833288678</v>
      </c>
      <c r="G75" s="92">
        <f t="shared" si="14"/>
        <v>47.831233108039498</v>
      </c>
      <c r="H75" s="92">
        <f t="shared" si="14"/>
        <v>39.5092730207258</v>
      </c>
      <c r="I75" s="92">
        <f t="shared" si="14"/>
        <v>41.839236555843058</v>
      </c>
      <c r="J75" s="92">
        <f t="shared" si="14"/>
        <v>143.14359909476127</v>
      </c>
      <c r="K75" s="92">
        <f t="shared" si="14"/>
        <v>47.617961294191048</v>
      </c>
      <c r="L75" s="92">
        <f t="shared" si="14"/>
        <v>586.77959938071444</v>
      </c>
      <c r="M75" s="92">
        <f t="shared" si="14"/>
        <v>100.79854125749401</v>
      </c>
      <c r="N75" s="92">
        <f t="shared" si="14"/>
        <v>0</v>
      </c>
      <c r="O75" s="92">
        <f t="shared" si="14"/>
        <v>437.0956904759679</v>
      </c>
      <c r="P75" s="92">
        <f t="shared" si="14"/>
        <v>177.52538056910458</v>
      </c>
      <c r="Q75" s="92">
        <f t="shared" si="14"/>
        <v>318.71102293942744</v>
      </c>
      <c r="R75" s="250">
        <f>IF('Share Price Input'!H76&gt;1,'Share Price Input'!H76,NA())</f>
        <v>3116.9</v>
      </c>
      <c r="S75" s="92">
        <f t="shared" ref="S75:S138" si="15">IF(R75&gt;0,0,R74)</f>
        <v>0</v>
      </c>
      <c r="T75" s="92">
        <f t="shared" ref="T75:T138" si="16">IF(R75&gt;0,U75,0)</f>
        <v>4966.0097277045243</v>
      </c>
      <c r="U75" s="102">
        <f t="shared" ref="U75:U138" si="17">SUM(D75:Q75)-$U$5</f>
        <v>4966.0097277045243</v>
      </c>
      <c r="V75" s="103">
        <f t="shared" ref="V75:V138" si="18">U75-$U$5</f>
        <v>4966.0031616045244</v>
      </c>
      <c r="Z75" s="85"/>
      <c r="AA75" s="85"/>
    </row>
    <row r="76" spans="1:28" x14ac:dyDescent="0.2">
      <c r="A76" s="107">
        <v>3</v>
      </c>
      <c r="B76" s="224">
        <v>35125</v>
      </c>
      <c r="C76" s="106">
        <f t="shared" si="8"/>
        <v>1950</v>
      </c>
      <c r="D76" s="92">
        <f t="shared" si="11"/>
        <v>2716.7358990906005</v>
      </c>
      <c r="E76" s="92">
        <f t="shared" si="14"/>
        <v>407.62405024149257</v>
      </c>
      <c r="F76" s="92">
        <f t="shared" si="14"/>
        <v>31.996018890105873</v>
      </c>
      <c r="G76" s="92">
        <f t="shared" si="14"/>
        <v>35.58706876893612</v>
      </c>
      <c r="H76" s="92">
        <f t="shared" si="14"/>
        <v>47.658742365345759</v>
      </c>
      <c r="I76" s="92">
        <f t="shared" si="14"/>
        <v>40.059706874953974</v>
      </c>
      <c r="J76" s="92">
        <f t="shared" si="14"/>
        <v>127.34037661744006</v>
      </c>
      <c r="K76" s="92">
        <f t="shared" si="14"/>
        <v>147.12881520522393</v>
      </c>
      <c r="L76" s="92">
        <f t="shared" si="14"/>
        <v>578.76511376424969</v>
      </c>
      <c r="M76" s="92">
        <f t="shared" si="14"/>
        <v>89.929068859894329</v>
      </c>
      <c r="N76" s="92">
        <f t="shared" si="14"/>
        <v>0</v>
      </c>
      <c r="O76" s="92">
        <f t="shared" si="14"/>
        <v>428.25381003140069</v>
      </c>
      <c r="P76" s="92">
        <f t="shared" si="14"/>
        <v>130.62909342212083</v>
      </c>
      <c r="Q76" s="92">
        <f t="shared" si="14"/>
        <v>512.79220108723359</v>
      </c>
      <c r="R76" s="250">
        <f>IF('Share Price Input'!H77&gt;1,'Share Price Input'!H77,NA())</f>
        <v>3036.5</v>
      </c>
      <c r="S76" s="92">
        <f t="shared" si="15"/>
        <v>0</v>
      </c>
      <c r="T76" s="92">
        <f t="shared" si="16"/>
        <v>5294.4933991189973</v>
      </c>
      <c r="U76" s="102">
        <f t="shared" si="17"/>
        <v>5294.4933991189973</v>
      </c>
      <c r="V76" s="103">
        <f t="shared" si="18"/>
        <v>5294.4868330189975</v>
      </c>
      <c r="Z76" s="85"/>
      <c r="AA76" s="85"/>
    </row>
    <row r="77" spans="1:28" x14ac:dyDescent="0.2">
      <c r="A77" s="107">
        <v>4</v>
      </c>
      <c r="B77" s="224">
        <v>35156</v>
      </c>
      <c r="C77" s="106">
        <f t="shared" ref="C77:C140" si="19">C76+360/12</f>
        <v>1980</v>
      </c>
      <c r="D77" s="92">
        <f t="shared" si="11"/>
        <v>2794.2957812695613</v>
      </c>
      <c r="E77" s="92">
        <f t="shared" ref="E77:Q86" si="20">(SIN(($C77*PI()/180*E$6+E$7*PI()/180))*E$5)+E$5</f>
        <v>431.23269751424851</v>
      </c>
      <c r="F77" s="92">
        <f t="shared" si="20"/>
        <v>85.290870413835506</v>
      </c>
      <c r="G77" s="92">
        <f t="shared" si="20"/>
        <v>24.963044939488015</v>
      </c>
      <c r="H77" s="92">
        <f t="shared" si="20"/>
        <v>56.377878961833801</v>
      </c>
      <c r="I77" s="92">
        <f t="shared" si="20"/>
        <v>38.314774762567765</v>
      </c>
      <c r="J77" s="92">
        <f t="shared" si="20"/>
        <v>111.98407886662899</v>
      </c>
      <c r="K77" s="92">
        <f t="shared" si="20"/>
        <v>278.10753720839125</v>
      </c>
      <c r="L77" s="92">
        <f t="shared" si="20"/>
        <v>570.72252100795117</v>
      </c>
      <c r="M77" s="92">
        <f t="shared" si="20"/>
        <v>79.58029904624351</v>
      </c>
      <c r="N77" s="92">
        <f t="shared" si="20"/>
        <v>0</v>
      </c>
      <c r="O77" s="92">
        <f t="shared" si="20"/>
        <v>419.48313603013446</v>
      </c>
      <c r="P77" s="92">
        <f t="shared" si="20"/>
        <v>90.132960369677733</v>
      </c>
      <c r="Q77" s="92">
        <f t="shared" si="20"/>
        <v>117.18859304886684</v>
      </c>
      <c r="R77" s="250">
        <f>IF('Share Price Input'!H78&gt;1,'Share Price Input'!H78,NA())</f>
        <v>2998.95</v>
      </c>
      <c r="S77" s="92">
        <f t="shared" si="15"/>
        <v>0</v>
      </c>
      <c r="T77" s="92">
        <f t="shared" si="16"/>
        <v>5097.6676073394283</v>
      </c>
      <c r="U77" s="102">
        <f t="shared" si="17"/>
        <v>5097.6676073394283</v>
      </c>
      <c r="V77" s="103">
        <f t="shared" si="18"/>
        <v>5097.6610412394284</v>
      </c>
      <c r="Z77" s="85"/>
      <c r="AA77" s="85"/>
    </row>
    <row r="78" spans="1:28" x14ac:dyDescent="0.2">
      <c r="A78" s="107">
        <v>5</v>
      </c>
      <c r="B78" s="224">
        <v>35186</v>
      </c>
      <c r="C78" s="106">
        <f t="shared" si="19"/>
        <v>2010</v>
      </c>
      <c r="D78" s="92">
        <f t="shared" si="11"/>
        <v>2870.4621987446553</v>
      </c>
      <c r="E78" s="92">
        <f t="shared" si="20"/>
        <v>455.14644554267193</v>
      </c>
      <c r="F78" s="92">
        <f t="shared" si="20"/>
        <v>148.74640066318247</v>
      </c>
      <c r="G78" s="92">
        <f t="shared" si="20"/>
        <v>16.092011434206768</v>
      </c>
      <c r="H78" s="92">
        <f t="shared" si="20"/>
        <v>65.601534270702615</v>
      </c>
      <c r="I78" s="92">
        <f t="shared" si="20"/>
        <v>36.604803042784283</v>
      </c>
      <c r="J78" s="92">
        <f t="shared" si="20"/>
        <v>97.197240306194502</v>
      </c>
      <c r="K78" s="92">
        <f t="shared" si="20"/>
        <v>411.50227189813648</v>
      </c>
      <c r="L78" s="92">
        <f t="shared" si="20"/>
        <v>562.65415000497535</v>
      </c>
      <c r="M78" s="92">
        <f t="shared" si="20"/>
        <v>69.776502641616446</v>
      </c>
      <c r="N78" s="92">
        <f t="shared" si="20"/>
        <v>0</v>
      </c>
      <c r="O78" s="92">
        <f t="shared" si="20"/>
        <v>410.78446057251642</v>
      </c>
      <c r="P78" s="92">
        <f t="shared" si="20"/>
        <v>56.616325056966048</v>
      </c>
      <c r="Q78" s="92">
        <f t="shared" si="20"/>
        <v>79.8434005590656</v>
      </c>
      <c r="R78" s="250">
        <f>IF('Share Price Input'!H79&gt;1,'Share Price Input'!H79,NA())</f>
        <v>2986.75</v>
      </c>
      <c r="S78" s="92">
        <f t="shared" si="15"/>
        <v>0</v>
      </c>
      <c r="T78" s="92">
        <f t="shared" si="16"/>
        <v>5281.0211786376749</v>
      </c>
      <c r="U78" s="102">
        <f t="shared" si="17"/>
        <v>5281.0211786376749</v>
      </c>
      <c r="V78" s="103">
        <f t="shared" si="18"/>
        <v>5281.014612537675</v>
      </c>
      <c r="Z78" s="85"/>
      <c r="AA78" s="85"/>
    </row>
    <row r="79" spans="1:28" x14ac:dyDescent="0.2">
      <c r="A79" s="107">
        <v>6</v>
      </c>
      <c r="B79" s="224">
        <v>35217</v>
      </c>
      <c r="C79" s="106">
        <f t="shared" si="19"/>
        <v>2040</v>
      </c>
      <c r="D79" s="92">
        <f t="shared" si="11"/>
        <v>2945.1015297381068</v>
      </c>
      <c r="E79" s="92">
        <f t="shared" si="20"/>
        <v>479.32649915876766</v>
      </c>
      <c r="F79" s="92">
        <f t="shared" si="20"/>
        <v>205.66315893469573</v>
      </c>
      <c r="G79" s="92">
        <f t="shared" si="20"/>
        <v>9.0848975181827427</v>
      </c>
      <c r="H79" s="92">
        <f t="shared" si="20"/>
        <v>75.260790037781177</v>
      </c>
      <c r="I79" s="92">
        <f t="shared" si="20"/>
        <v>34.930147270381326</v>
      </c>
      <c r="J79" s="92">
        <f t="shared" si="20"/>
        <v>83.097851441703611</v>
      </c>
      <c r="K79" s="92">
        <f t="shared" si="20"/>
        <v>517.7252779619962</v>
      </c>
      <c r="L79" s="92">
        <f t="shared" si="20"/>
        <v>554.56233711308528</v>
      </c>
      <c r="M79" s="92">
        <f t="shared" si="20"/>
        <v>60.540672352575484</v>
      </c>
      <c r="N79" s="92">
        <f t="shared" si="20"/>
        <v>0</v>
      </c>
      <c r="O79" s="92">
        <f t="shared" si="20"/>
        <v>402.15856925653532</v>
      </c>
      <c r="P79" s="92">
        <f t="shared" si="20"/>
        <v>30.558681406316168</v>
      </c>
      <c r="Q79" s="92">
        <f t="shared" si="20"/>
        <v>490.24296959359094</v>
      </c>
      <c r="R79" s="250">
        <f>IF('Share Price Input'!H80&gt;1,'Share Price Input'!H80,NA())</f>
        <v>2932.1</v>
      </c>
      <c r="S79" s="92">
        <f t="shared" si="15"/>
        <v>0</v>
      </c>
      <c r="T79" s="92">
        <f t="shared" si="16"/>
        <v>5888.2468156837185</v>
      </c>
      <c r="U79" s="102">
        <f t="shared" si="17"/>
        <v>5888.2468156837185</v>
      </c>
      <c r="V79" s="103">
        <f t="shared" si="18"/>
        <v>5888.2402495837187</v>
      </c>
      <c r="Z79" s="85"/>
      <c r="AA79" s="85"/>
    </row>
    <row r="80" spans="1:28" x14ac:dyDescent="0.2">
      <c r="A80" s="107">
        <v>7</v>
      </c>
      <c r="B80" s="224">
        <v>35247</v>
      </c>
      <c r="C80" s="106">
        <f t="shared" si="19"/>
        <v>2070</v>
      </c>
      <c r="D80" s="92">
        <f t="shared" si="11"/>
        <v>3018.0828315007429</v>
      </c>
      <c r="E80" s="92">
        <f t="shared" si="20"/>
        <v>503.73363116815943</v>
      </c>
      <c r="F80" s="92">
        <f t="shared" si="20"/>
        <v>241.06248859717977</v>
      </c>
      <c r="G80" s="92">
        <f t="shared" si="20"/>
        <v>4.0293247742503411</v>
      </c>
      <c r="H80" s="92">
        <f t="shared" si="20"/>
        <v>85.283473244698101</v>
      </c>
      <c r="I80" s="92">
        <f t="shared" si="20"/>
        <v>33.291155656884314</v>
      </c>
      <c r="J80" s="92">
        <f t="shared" si="20"/>
        <v>69.798417323747429</v>
      </c>
      <c r="K80" s="92">
        <f t="shared" si="20"/>
        <v>573.21566424365028</v>
      </c>
      <c r="L80" s="92">
        <f t="shared" si="20"/>
        <v>546.44942547811024</v>
      </c>
      <c r="M80" s="92">
        <f t="shared" si="20"/>
        <v>51.894468842697279</v>
      </c>
      <c r="N80" s="92">
        <f t="shared" si="20"/>
        <v>0</v>
      </c>
      <c r="O80" s="92">
        <f t="shared" si="20"/>
        <v>393.60624110687093</v>
      </c>
      <c r="P80" s="92">
        <f t="shared" si="20"/>
        <v>12.332813906511547</v>
      </c>
      <c r="Q80" s="92">
        <f t="shared" si="20"/>
        <v>364.99009760870126</v>
      </c>
      <c r="R80" s="250">
        <f>IF('Share Price Input'!H81&gt;1,'Share Price Input'!H81,NA())</f>
        <v>2915.2</v>
      </c>
      <c r="S80" s="92">
        <f t="shared" si="15"/>
        <v>0</v>
      </c>
      <c r="T80" s="92">
        <f t="shared" si="16"/>
        <v>5897.7634673522025</v>
      </c>
      <c r="U80" s="102">
        <f t="shared" si="17"/>
        <v>5897.7634673522025</v>
      </c>
      <c r="V80" s="103">
        <f t="shared" si="18"/>
        <v>5897.7569012522026</v>
      </c>
      <c r="Z80" s="85"/>
      <c r="AA80" s="85"/>
    </row>
    <row r="81" spans="1:28" x14ac:dyDescent="0.2">
      <c r="A81" s="107">
        <v>8</v>
      </c>
      <c r="B81" s="224">
        <v>35278</v>
      </c>
      <c r="C81" s="106">
        <f t="shared" si="19"/>
        <v>2100</v>
      </c>
      <c r="D81" s="92">
        <f t="shared" si="11"/>
        <v>3089.2780700300532</v>
      </c>
      <c r="E81" s="92">
        <f t="shared" si="20"/>
        <v>528.32824598819661</v>
      </c>
      <c r="F81" s="92">
        <f t="shared" si="20"/>
        <v>245.62842682894137</v>
      </c>
      <c r="G81" s="92">
        <f t="shared" si="20"/>
        <v>0.98851142481396437</v>
      </c>
      <c r="H81" s="92">
        <f t="shared" si="20"/>
        <v>95.59469537864635</v>
      </c>
      <c r="I81" s="92">
        <f t="shared" si="20"/>
        <v>31.688168998162951</v>
      </c>
      <c r="J81" s="92">
        <f t="shared" si="20"/>
        <v>57.40505982205049</v>
      </c>
      <c r="K81" s="92">
        <f t="shared" si="20"/>
        <v>565.66533478676718</v>
      </c>
      <c r="L81" s="92">
        <f t="shared" si="20"/>
        <v>538.31776435544032</v>
      </c>
      <c r="M81" s="92">
        <f t="shared" si="20"/>
        <v>43.858169932121768</v>
      </c>
      <c r="N81" s="92">
        <f t="shared" si="20"/>
        <v>0</v>
      </c>
      <c r="O81" s="92">
        <f t="shared" si="20"/>
        <v>385.12824850453967</v>
      </c>
      <c r="P81" s="92">
        <f t="shared" si="20"/>
        <v>2.1994645029710682</v>
      </c>
      <c r="Q81" s="92">
        <f t="shared" si="20"/>
        <v>4.2150313546034681</v>
      </c>
      <c r="R81" s="250">
        <f>IF('Share Price Input'!H82&gt;1,'Share Price Input'!H82,NA())</f>
        <v>2938.8999999999996</v>
      </c>
      <c r="S81" s="92">
        <f t="shared" si="15"/>
        <v>0</v>
      </c>
      <c r="T81" s="92">
        <f t="shared" si="16"/>
        <v>5588.2886258073086</v>
      </c>
      <c r="U81" s="102">
        <f t="shared" si="17"/>
        <v>5588.2886258073086</v>
      </c>
      <c r="V81" s="103">
        <f t="shared" si="18"/>
        <v>5588.2820597073087</v>
      </c>
      <c r="Z81" s="85"/>
      <c r="AA81" s="85"/>
    </row>
    <row r="82" spans="1:28" x14ac:dyDescent="0.2">
      <c r="A82" s="107">
        <v>9</v>
      </c>
      <c r="B82" s="224">
        <v>35309</v>
      </c>
      <c r="C82" s="106">
        <f t="shared" si="19"/>
        <v>2130</v>
      </c>
      <c r="D82" s="92">
        <f t="shared" si="11"/>
        <v>3158.5623446853569</v>
      </c>
      <c r="E82" s="92">
        <f t="shared" si="20"/>
        <v>553.07044388368797</v>
      </c>
      <c r="F82" s="92">
        <f t="shared" si="20"/>
        <v>218.1593658250064</v>
      </c>
      <c r="G82" s="92">
        <f t="shared" si="20"/>
        <v>4.8180941985265235E-4</v>
      </c>
      <c r="H82" s="92">
        <f t="shared" si="20"/>
        <v>106.11741199205578</v>
      </c>
      <c r="I82" s="92">
        <f t="shared" si="20"/>
        <v>30.121520603568911</v>
      </c>
      <c r="J82" s="92">
        <f t="shared" si="20"/>
        <v>46.016670833709327</v>
      </c>
      <c r="K82" s="92">
        <f t="shared" si="20"/>
        <v>496.74899733235299</v>
      </c>
      <c r="L82" s="92">
        <f t="shared" si="20"/>
        <v>530.16970842975536</v>
      </c>
      <c r="M82" s="92">
        <f t="shared" si="20"/>
        <v>36.450623040264134</v>
      </c>
      <c r="N82" s="92">
        <f t="shared" si="20"/>
        <v>0</v>
      </c>
      <c r="O82" s="92">
        <f t="shared" si="20"/>
        <v>376.72535711713851</v>
      </c>
      <c r="P82" s="92">
        <f t="shared" si="20"/>
        <v>0.30360238507034865</v>
      </c>
      <c r="Q82" s="92">
        <f t="shared" si="20"/>
        <v>272.40501124545204</v>
      </c>
      <c r="R82" s="250">
        <f>IF('Share Price Input'!H83&gt;1,'Share Price Input'!H83,NA())</f>
        <v>2894.7000000000003</v>
      </c>
      <c r="S82" s="92">
        <f t="shared" si="15"/>
        <v>0</v>
      </c>
      <c r="T82" s="92">
        <f t="shared" si="16"/>
        <v>5824.8449730828388</v>
      </c>
      <c r="U82" s="102">
        <f t="shared" si="17"/>
        <v>5824.8449730828388</v>
      </c>
      <c r="V82" s="103">
        <f t="shared" si="18"/>
        <v>5824.8384069828389</v>
      </c>
      <c r="Z82" s="85"/>
      <c r="AA82" s="85"/>
    </row>
    <row r="83" spans="1:28" x14ac:dyDescent="0.2">
      <c r="A83" s="107">
        <v>10</v>
      </c>
      <c r="B83" s="224">
        <v>35339</v>
      </c>
      <c r="C83" s="106">
        <f t="shared" si="19"/>
        <v>2160</v>
      </c>
      <c r="D83" s="92">
        <f t="shared" si="11"/>
        <v>3225.8141073059523</v>
      </c>
      <c r="E83" s="92">
        <f t="shared" si="20"/>
        <v>577.92008569607356</v>
      </c>
      <c r="F83" s="92">
        <f t="shared" si="20"/>
        <v>165.8842772495116</v>
      </c>
      <c r="G83" s="92">
        <f t="shared" si="20"/>
        <v>1.0775909032867901</v>
      </c>
      <c r="H83" s="92">
        <f t="shared" si="20"/>
        <v>116.77299837120458</v>
      </c>
      <c r="I83" s="92">
        <f t="shared" si="20"/>
        <v>28.591536226630978</v>
      </c>
      <c r="J83" s="92">
        <f t="shared" si="20"/>
        <v>35.724123182475296</v>
      </c>
      <c r="K83" s="92">
        <f t="shared" si="20"/>
        <v>381.75270323428327</v>
      </c>
      <c r="L83" s="92">
        <f t="shared" si="20"/>
        <v>522.0076171331765</v>
      </c>
      <c r="M83" s="92">
        <f t="shared" si="20"/>
        <v>29.689200983225248</v>
      </c>
      <c r="N83" s="92">
        <f t="shared" si="20"/>
        <v>0</v>
      </c>
      <c r="O83" s="92">
        <f t="shared" si="20"/>
        <v>368.3983258296953</v>
      </c>
      <c r="P83" s="92">
        <f t="shared" si="20"/>
        <v>6.6723500355591341</v>
      </c>
      <c r="Q83" s="92">
        <f t="shared" si="20"/>
        <v>526.92467439484665</v>
      </c>
      <c r="R83" s="250">
        <f>IF('Share Price Input'!H84&gt;1,'Share Price Input'!H84,NA())</f>
        <v>2873.05</v>
      </c>
      <c r="S83" s="92">
        <f t="shared" si="15"/>
        <v>0</v>
      </c>
      <c r="T83" s="92">
        <f t="shared" si="16"/>
        <v>5987.2230244459233</v>
      </c>
      <c r="U83" s="102">
        <f t="shared" si="17"/>
        <v>5987.2230244459233</v>
      </c>
      <c r="V83" s="103">
        <f t="shared" si="18"/>
        <v>5987.2164583459235</v>
      </c>
      <c r="Z83" s="85"/>
      <c r="AA83" s="85"/>
      <c r="AB83" s="85"/>
    </row>
    <row r="84" spans="1:28" x14ac:dyDescent="0.2">
      <c r="A84" s="107">
        <v>11</v>
      </c>
      <c r="B84" s="224">
        <v>35370</v>
      </c>
      <c r="C84" s="106">
        <f t="shared" si="19"/>
        <v>2190</v>
      </c>
      <c r="D84" s="92">
        <f t="shared" si="11"/>
        <v>3290.9153754479003</v>
      </c>
      <c r="E84" s="92">
        <f t="shared" si="20"/>
        <v>602.83685796099667</v>
      </c>
      <c r="F84" s="92">
        <f t="shared" si="20"/>
        <v>102.56027984773928</v>
      </c>
      <c r="G84" s="92">
        <f t="shared" si="20"/>
        <v>4.2063698225318831</v>
      </c>
      <c r="H84" s="92">
        <f t="shared" si="20"/>
        <v>127.48183701242114</v>
      </c>
      <c r="I84" s="92">
        <f t="shared" si="20"/>
        <v>27.098533997321169</v>
      </c>
      <c r="J84" s="92">
        <f t="shared" si="20"/>
        <v>26.609545505648924</v>
      </c>
      <c r="K84" s="92">
        <f t="shared" si="20"/>
        <v>246.18331083731002</v>
      </c>
      <c r="L84" s="92">
        <f t="shared" si="20"/>
        <v>513.83385396204642</v>
      </c>
      <c r="M84" s="92">
        <f t="shared" si="20"/>
        <v>23.589761229570172</v>
      </c>
      <c r="N84" s="92">
        <f t="shared" si="20"/>
        <v>0</v>
      </c>
      <c r="O84" s="92">
        <f t="shared" si="20"/>
        <v>360.14790667613329</v>
      </c>
      <c r="P84" s="92">
        <f t="shared" si="20"/>
        <v>21.214595212329414</v>
      </c>
      <c r="Q84" s="92">
        <f t="shared" si="20"/>
        <v>157.89539611925943</v>
      </c>
      <c r="R84" s="250">
        <f>IF('Share Price Input'!H85&gt;1,'Share Price Input'!H85,NA())</f>
        <v>2842.1</v>
      </c>
      <c r="S84" s="92">
        <f t="shared" si="15"/>
        <v>0</v>
      </c>
      <c r="T84" s="92">
        <f t="shared" si="16"/>
        <v>5504.5670575312088</v>
      </c>
      <c r="U84" s="102">
        <f t="shared" si="17"/>
        <v>5504.5670575312088</v>
      </c>
      <c r="V84" s="103">
        <f t="shared" si="18"/>
        <v>5504.5604914312089</v>
      </c>
      <c r="Z84" s="85"/>
      <c r="AA84" s="85"/>
    </row>
    <row r="85" spans="1:28" x14ac:dyDescent="0.2">
      <c r="A85" s="107">
        <v>12</v>
      </c>
      <c r="B85" s="224">
        <v>35400</v>
      </c>
      <c r="C85" s="106">
        <f t="shared" si="19"/>
        <v>2220</v>
      </c>
      <c r="D85" s="92">
        <f t="shared" si="11"/>
        <v>3353.751939365321</v>
      </c>
      <c r="E85" s="92">
        <f t="shared" si="20"/>
        <v>627.78033830866764</v>
      </c>
      <c r="F85" s="92">
        <f t="shared" si="20"/>
        <v>44.852209116307804</v>
      </c>
      <c r="G85" s="92">
        <f t="shared" si="20"/>
        <v>9.3476942479948661</v>
      </c>
      <c r="H85" s="92">
        <f t="shared" si="20"/>
        <v>138.16391251631819</v>
      </c>
      <c r="I85" s="92">
        <f t="shared" si="20"/>
        <v>25.642824355905674</v>
      </c>
      <c r="J85" s="92">
        <f t="shared" si="20"/>
        <v>18.745666914576788</v>
      </c>
      <c r="K85" s="92">
        <f t="shared" si="20"/>
        <v>120.1109133985579</v>
      </c>
      <c r="L85" s="92">
        <f t="shared" si="20"/>
        <v>505.6507857925323</v>
      </c>
      <c r="M85" s="92">
        <f t="shared" si="20"/>
        <v>18.166608710027504</v>
      </c>
      <c r="N85" s="92">
        <f t="shared" si="20"/>
        <v>0</v>
      </c>
      <c r="O85" s="92">
        <f t="shared" si="20"/>
        <v>351.97484477135197</v>
      </c>
      <c r="P85" s="92">
        <f t="shared" si="20"/>
        <v>43.722294413572058</v>
      </c>
      <c r="Q85" s="92">
        <f t="shared" si="20"/>
        <v>49.583114530387746</v>
      </c>
      <c r="R85" s="250">
        <f>IF('Share Price Input'!H86&gt;1,'Share Price Input'!H86,NA())</f>
        <v>2776.35</v>
      </c>
      <c r="S85" s="92">
        <f t="shared" si="15"/>
        <v>0</v>
      </c>
      <c r="T85" s="92">
        <f t="shared" si="16"/>
        <v>5307.4865803415214</v>
      </c>
      <c r="U85" s="102">
        <f t="shared" si="17"/>
        <v>5307.4865803415214</v>
      </c>
      <c r="V85" s="103">
        <f t="shared" si="18"/>
        <v>5307.4800142415215</v>
      </c>
      <c r="Z85" s="85"/>
      <c r="AA85" s="85"/>
    </row>
    <row r="86" spans="1:28" x14ac:dyDescent="0.2">
      <c r="A86" s="107">
        <v>1</v>
      </c>
      <c r="B86" s="224">
        <v>35431</v>
      </c>
      <c r="C86" s="106">
        <f t="shared" si="19"/>
        <v>2250</v>
      </c>
      <c r="D86" s="92">
        <f t="shared" si="11"/>
        <v>3414.2135623730946</v>
      </c>
      <c r="E86" s="92">
        <f t="shared" si="20"/>
        <v>652.71006104088826</v>
      </c>
      <c r="F86" s="92">
        <f t="shared" si="20"/>
        <v>7.9469696257770011</v>
      </c>
      <c r="G86" s="92">
        <f t="shared" si="20"/>
        <v>16.437273661578757</v>
      </c>
      <c r="H86" s="92">
        <f t="shared" si="20"/>
        <v>148.73940945506334</v>
      </c>
      <c r="I86" s="92">
        <f t="shared" si="20"/>
        <v>24.224709988395318</v>
      </c>
      <c r="J86" s="92">
        <f t="shared" si="20"/>
        <v>12.195236657983941</v>
      </c>
      <c r="K86" s="92">
        <f t="shared" si="20"/>
        <v>31.499114509561537</v>
      </c>
      <c r="L86" s="92">
        <f t="shared" si="20"/>
        <v>497.46078219524946</v>
      </c>
      <c r="M86" s="92">
        <f t="shared" si="20"/>
        <v>13.432462268337474</v>
      </c>
      <c r="N86" s="92">
        <f t="shared" si="20"/>
        <v>0</v>
      </c>
      <c r="O86" s="92">
        <f t="shared" si="20"/>
        <v>343.87987824393451</v>
      </c>
      <c r="P86" s="92">
        <f t="shared" si="20"/>
        <v>73.873449178761746</v>
      </c>
      <c r="Q86" s="92">
        <f t="shared" si="20"/>
        <v>461.52512633203764</v>
      </c>
      <c r="R86" s="250">
        <f>IF('Share Price Input'!H87&gt;1,'Share Price Input'!H87,NA())</f>
        <v>2654.0499999999997</v>
      </c>
      <c r="S86" s="92">
        <f t="shared" si="15"/>
        <v>0</v>
      </c>
      <c r="T86" s="92">
        <f t="shared" si="16"/>
        <v>5698.1314694306639</v>
      </c>
      <c r="U86" s="102">
        <f t="shared" si="17"/>
        <v>5698.1314694306639</v>
      </c>
      <c r="V86" s="103">
        <f t="shared" si="18"/>
        <v>5698.124903330664</v>
      </c>
      <c r="Z86" s="85"/>
      <c r="AA86" s="85"/>
    </row>
    <row r="87" spans="1:28" x14ac:dyDescent="0.2">
      <c r="A87" s="107">
        <v>2</v>
      </c>
      <c r="B87" s="224">
        <v>35462</v>
      </c>
      <c r="C87" s="106">
        <f t="shared" si="19"/>
        <v>2280</v>
      </c>
      <c r="D87" s="92">
        <f t="shared" si="11"/>
        <v>3472.1941742394683</v>
      </c>
      <c r="E87" s="92">
        <f t="shared" ref="E87:Q96" si="21">(SIN(($C87*PI()/180*E$6+E$7*PI()/180))*E$5)+E$5</f>
        <v>677.58558277838119</v>
      </c>
      <c r="F87" s="92">
        <f t="shared" si="21"/>
        <v>1.5568311365497607</v>
      </c>
      <c r="G87" s="92">
        <f t="shared" si="21"/>
        <v>25.386455277373386</v>
      </c>
      <c r="H87" s="92">
        <f t="shared" si="21"/>
        <v>159.12930874548417</v>
      </c>
      <c r="I87" s="92">
        <f t="shared" si="21"/>
        <v>22.844485763607508</v>
      </c>
      <c r="J87" s="92">
        <f t="shared" si="21"/>
        <v>7.0105234188957297</v>
      </c>
      <c r="K87" s="92">
        <f t="shared" si="21"/>
        <v>2.5353880012062291E-3</v>
      </c>
      <c r="L87" s="92">
        <f t="shared" si="21"/>
        <v>489.26621474910405</v>
      </c>
      <c r="M87" s="92">
        <f t="shared" si="21"/>
        <v>9.3984248319232506</v>
      </c>
      <c r="N87" s="92">
        <f t="shared" si="21"/>
        <v>0</v>
      </c>
      <c r="O87" s="92">
        <f t="shared" si="21"/>
        <v>335.8637381694856</v>
      </c>
      <c r="P87" s="92">
        <f t="shared" si="21"/>
        <v>111.23671264607191</v>
      </c>
      <c r="Q87" s="92">
        <f t="shared" si="21"/>
        <v>406.62823605862587</v>
      </c>
      <c r="R87" s="250">
        <f>IF('Share Price Input'!H88&gt;1,'Share Price Input'!H88,NA())</f>
        <v>2594.0499999999997</v>
      </c>
      <c r="S87" s="92">
        <f t="shared" si="15"/>
        <v>0</v>
      </c>
      <c r="T87" s="92">
        <f t="shared" si="16"/>
        <v>5718.0966571029712</v>
      </c>
      <c r="U87" s="102">
        <f t="shared" si="17"/>
        <v>5718.0966571029712</v>
      </c>
      <c r="V87" s="103">
        <f t="shared" si="18"/>
        <v>5718.0900910029713</v>
      </c>
      <c r="Z87" s="85"/>
      <c r="AA87" s="85"/>
    </row>
    <row r="88" spans="1:28" x14ac:dyDescent="0.2">
      <c r="A88" s="107">
        <v>3</v>
      </c>
      <c r="B88" s="224">
        <v>35490</v>
      </c>
      <c r="C88" s="106">
        <f t="shared" si="19"/>
        <v>2310</v>
      </c>
      <c r="D88" s="92">
        <f t="shared" si="11"/>
        <v>3527.5920572692839</v>
      </c>
      <c r="E88" s="92">
        <f t="shared" si="21"/>
        <v>702.36654807190348</v>
      </c>
      <c r="F88" s="92">
        <f t="shared" si="21"/>
        <v>27.363472176402681</v>
      </c>
      <c r="G88" s="92">
        <f t="shared" si="21"/>
        <v>36.083332614672713</v>
      </c>
      <c r="H88" s="92">
        <f t="shared" si="21"/>
        <v>169.25597807196024</v>
      </c>
      <c r="I88" s="92">
        <f t="shared" si="21"/>
        <v>21.50243867185435</v>
      </c>
      <c r="J88" s="92">
        <f t="shared" si="21"/>
        <v>3.2328982404735882</v>
      </c>
      <c r="K88" s="92">
        <f t="shared" si="21"/>
        <v>32.607303615629974</v>
      </c>
      <c r="L88" s="92">
        <f t="shared" si="21"/>
        <v>481.0694563545556</v>
      </c>
      <c r="M88" s="92">
        <f t="shared" si="21"/>
        <v>6.0739573723524245</v>
      </c>
      <c r="N88" s="92">
        <f t="shared" si="21"/>
        <v>0</v>
      </c>
      <c r="O88" s="92">
        <f t="shared" si="21"/>
        <v>327.92714850460618</v>
      </c>
      <c r="P88" s="92">
        <f t="shared" si="21"/>
        <v>155.2775604641198</v>
      </c>
      <c r="Q88" s="92">
        <f t="shared" si="21"/>
        <v>16.436071911869277</v>
      </c>
      <c r="R88" s="250">
        <f>IF('Share Price Input'!H89&gt;1,'Share Price Input'!H89,NA())</f>
        <v>2620.3500000000004</v>
      </c>
      <c r="S88" s="92">
        <f t="shared" si="15"/>
        <v>0</v>
      </c>
      <c r="T88" s="92">
        <f t="shared" si="16"/>
        <v>5506.781657239686</v>
      </c>
      <c r="U88" s="102">
        <f t="shared" si="17"/>
        <v>5506.781657239686</v>
      </c>
      <c r="V88" s="103">
        <f t="shared" si="18"/>
        <v>5506.7750911396861</v>
      </c>
      <c r="Z88" s="85"/>
      <c r="AA88" s="85"/>
    </row>
    <row r="89" spans="1:28" x14ac:dyDescent="0.2">
      <c r="A89" s="107">
        <v>4</v>
      </c>
      <c r="B89" s="224">
        <v>35521</v>
      </c>
      <c r="C89" s="106">
        <f t="shared" si="19"/>
        <v>2340</v>
      </c>
      <c r="D89" s="92">
        <f t="shared" si="11"/>
        <v>3580.3100247513803</v>
      </c>
      <c r="E89" s="92">
        <f t="shared" si="21"/>
        <v>727.01275487071439</v>
      </c>
      <c r="F89" s="92">
        <f t="shared" si="21"/>
        <v>78.575416444166137</v>
      </c>
      <c r="G89" s="92">
        <f t="shared" si="21"/>
        <v>48.394144850559996</v>
      </c>
      <c r="H89" s="92">
        <f t="shared" si="21"/>
        <v>179.04375194752623</v>
      </c>
      <c r="I89" s="92">
        <f t="shared" si="21"/>
        <v>20.19884776526888</v>
      </c>
      <c r="J89" s="92">
        <f t="shared" si="21"/>
        <v>0.89250440877736992</v>
      </c>
      <c r="K89" s="92">
        <f t="shared" si="21"/>
        <v>122.08148871096492</v>
      </c>
      <c r="L89" s="92">
        <f t="shared" si="21"/>
        <v>472.87288054649702</v>
      </c>
      <c r="M89" s="92">
        <f t="shared" si="21"/>
        <v>3.4668567166517619</v>
      </c>
      <c r="N89" s="92">
        <f t="shared" si="21"/>
        <v>0</v>
      </c>
      <c r="O89" s="92">
        <f t="shared" si="21"/>
        <v>320.07082602151092</v>
      </c>
      <c r="P89" s="92">
        <f t="shared" si="21"/>
        <v>205.365937776083</v>
      </c>
      <c r="Q89" s="92">
        <f t="shared" si="21"/>
        <v>225.92496337258885</v>
      </c>
      <c r="R89" s="250">
        <f>IF('Share Price Input'!H90&gt;1,'Share Price Input'!H90,NA())</f>
        <v>2564.5</v>
      </c>
      <c r="S89" s="92">
        <f t="shared" si="15"/>
        <v>0</v>
      </c>
      <c r="T89" s="92">
        <f t="shared" si="16"/>
        <v>5984.2038320826887</v>
      </c>
      <c r="U89" s="102">
        <f t="shared" si="17"/>
        <v>5984.2038320826887</v>
      </c>
      <c r="V89" s="103">
        <f t="shared" si="18"/>
        <v>5984.1972659826888</v>
      </c>
      <c r="Z89" s="85"/>
      <c r="AA89" s="85"/>
    </row>
    <row r="90" spans="1:28" x14ac:dyDescent="0.2">
      <c r="A90" s="107">
        <v>5</v>
      </c>
      <c r="B90" s="224">
        <v>35551</v>
      </c>
      <c r="C90" s="106">
        <f t="shared" si="19"/>
        <v>2370</v>
      </c>
      <c r="D90" s="92">
        <f t="shared" si="11"/>
        <v>3630.2555914571085</v>
      </c>
      <c r="E90" s="92">
        <f t="shared" si="21"/>
        <v>751.48421974218422</v>
      </c>
      <c r="F90" s="92">
        <f t="shared" si="21"/>
        <v>141.71533051646659</v>
      </c>
      <c r="G90" s="92">
        <f t="shared" si="21"/>
        <v>62.164949453628807</v>
      </c>
      <c r="H90" s="92">
        <f t="shared" si="21"/>
        <v>188.41949707902052</v>
      </c>
      <c r="I90" s="92">
        <f t="shared" si="21"/>
        <v>18.933984099781298</v>
      </c>
      <c r="J90" s="92">
        <f t="shared" si="21"/>
        <v>8.0169266010443607E-3</v>
      </c>
      <c r="K90" s="92">
        <f t="shared" si="21"/>
        <v>248.57918709390853</v>
      </c>
      <c r="L90" s="92">
        <f t="shared" si="21"/>
        <v>464.6788608069499</v>
      </c>
      <c r="M90" s="92">
        <f t="shared" si="21"/>
        <v>1.5832372615185477</v>
      </c>
      <c r="N90" s="92">
        <f t="shared" si="21"/>
        <v>0</v>
      </c>
      <c r="O90" s="92">
        <f t="shared" si="21"/>
        <v>312.29548024329608</v>
      </c>
      <c r="P90" s="92">
        <f t="shared" si="21"/>
        <v>260.78527287730384</v>
      </c>
      <c r="Q90" s="92">
        <f t="shared" si="21"/>
        <v>533.11877457127684</v>
      </c>
      <c r="R90" s="250">
        <f>IF('Share Price Input'!H91&gt;1,'Share Price Input'!H91,NA())</f>
        <v>2565.1999999999998</v>
      </c>
      <c r="S90" s="92">
        <f t="shared" si="15"/>
        <v>0</v>
      </c>
      <c r="T90" s="92">
        <f t="shared" si="16"/>
        <v>6614.0158360290443</v>
      </c>
      <c r="U90" s="102">
        <f t="shared" si="17"/>
        <v>6614.0158360290443</v>
      </c>
      <c r="V90" s="103">
        <f t="shared" si="18"/>
        <v>6614.0092699290444</v>
      </c>
      <c r="Z90" s="85"/>
      <c r="AA90" s="85"/>
    </row>
    <row r="91" spans="1:28" x14ac:dyDescent="0.2">
      <c r="A91" s="107">
        <v>6</v>
      </c>
      <c r="B91" s="224">
        <v>35582</v>
      </c>
      <c r="C91" s="106">
        <f t="shared" si="19"/>
        <v>2400</v>
      </c>
      <c r="D91" s="92">
        <f t="shared" si="11"/>
        <v>3677.3411358908479</v>
      </c>
      <c r="E91" s="92">
        <f t="shared" si="21"/>
        <v>775.7412427367442</v>
      </c>
      <c r="F91" s="92">
        <f t="shared" si="21"/>
        <v>200.16682369690187</v>
      </c>
      <c r="G91" s="92">
        <f t="shared" si="21"/>
        <v>77.223547183124836</v>
      </c>
      <c r="H91" s="92">
        <f t="shared" si="21"/>
        <v>197.31315881192978</v>
      </c>
      <c r="I91" s="92">
        <f t="shared" si="21"/>
        <v>17.708110678758459</v>
      </c>
      <c r="J91" s="92">
        <f t="shared" si="21"/>
        <v>0.58649349764260705</v>
      </c>
      <c r="K91" s="92">
        <f t="shared" si="21"/>
        <v>384.04246090745022</v>
      </c>
      <c r="L91" s="92">
        <f t="shared" si="21"/>
        <v>456.48976987777388</v>
      </c>
      <c r="M91" s="92">
        <f t="shared" si="21"/>
        <v>0.42751663331068812</v>
      </c>
      <c r="N91" s="92">
        <f t="shared" si="21"/>
        <v>0</v>
      </c>
      <c r="O91" s="92">
        <f t="shared" si="21"/>
        <v>304.60181337985864</v>
      </c>
      <c r="P91" s="92">
        <f t="shared" si="21"/>
        <v>320.74272859565002</v>
      </c>
      <c r="Q91" s="92">
        <f t="shared" si="21"/>
        <v>201.92137538229912</v>
      </c>
      <c r="R91" s="250">
        <f>IF('Share Price Input'!H92&gt;1,'Share Price Input'!H92,NA())</f>
        <v>2535.1</v>
      </c>
      <c r="S91" s="92">
        <f t="shared" si="15"/>
        <v>0</v>
      </c>
      <c r="T91" s="92">
        <f t="shared" si="16"/>
        <v>6614.2996111722914</v>
      </c>
      <c r="U91" s="102">
        <f t="shared" si="17"/>
        <v>6614.2996111722914</v>
      </c>
      <c r="V91" s="103">
        <f t="shared" si="18"/>
        <v>6614.2930450722915</v>
      </c>
      <c r="Z91" s="85"/>
      <c r="AA91" s="85"/>
    </row>
    <row r="92" spans="1:28" x14ac:dyDescent="0.2">
      <c r="A92" s="107">
        <v>7</v>
      </c>
      <c r="B92" s="224">
        <v>35612</v>
      </c>
      <c r="C92" s="106">
        <f t="shared" si="19"/>
        <v>2430</v>
      </c>
      <c r="D92" s="92">
        <f t="shared" si="11"/>
        <v>3721.4840540078867</v>
      </c>
      <c r="E92" s="92">
        <f t="shared" si="21"/>
        <v>799.74447179293259</v>
      </c>
      <c r="F92" s="92">
        <f t="shared" si="21"/>
        <v>238.54734658317037</v>
      </c>
      <c r="G92" s="92">
        <f t="shared" si="21"/>
        <v>93.381635382042163</v>
      </c>
      <c r="H92" s="92">
        <f t="shared" si="21"/>
        <v>205.65828457194391</v>
      </c>
      <c r="I92" s="92">
        <f t="shared" si="21"/>
        <v>16.521482398317715</v>
      </c>
      <c r="J92" s="92">
        <f t="shared" si="21"/>
        <v>2.6233182100695274</v>
      </c>
      <c r="K92" s="92">
        <f t="shared" si="21"/>
        <v>498.42475462405673</v>
      </c>
      <c r="L92" s="92">
        <f t="shared" si="21"/>
        <v>448.30797907359465</v>
      </c>
      <c r="M92" s="92">
        <f t="shared" si="21"/>
        <v>2.4053274502762179E-3</v>
      </c>
      <c r="N92" s="92">
        <f t="shared" si="21"/>
        <v>0</v>
      </c>
      <c r="O92" s="92">
        <f t="shared" si="21"/>
        <v>296.99052026448021</v>
      </c>
      <c r="P92" s="92">
        <f t="shared" si="21"/>
        <v>384.38054473690084</v>
      </c>
      <c r="Q92" s="92">
        <f t="shared" si="21"/>
        <v>25.946162180359579</v>
      </c>
      <c r="R92" s="250">
        <f>IF('Share Price Input'!H93&gt;1,'Share Price Input'!H93,NA())</f>
        <v>2408.1999999999998</v>
      </c>
      <c r="S92" s="92">
        <f t="shared" si="15"/>
        <v>0</v>
      </c>
      <c r="T92" s="92">
        <f t="shared" si="16"/>
        <v>6732.0063930532051</v>
      </c>
      <c r="U92" s="102">
        <f t="shared" si="17"/>
        <v>6732.0063930532051</v>
      </c>
      <c r="V92" s="103">
        <f t="shared" si="18"/>
        <v>6731.9998269532052</v>
      </c>
      <c r="Z92" s="85"/>
      <c r="AA92" s="85"/>
    </row>
    <row r="93" spans="1:28" x14ac:dyDescent="0.2">
      <c r="A93" s="107">
        <v>8</v>
      </c>
      <c r="B93" s="224">
        <v>35643</v>
      </c>
      <c r="C93" s="106">
        <f t="shared" si="19"/>
        <v>2460</v>
      </c>
      <c r="D93" s="92">
        <f t="shared" si="11"/>
        <v>3762.6069041299843</v>
      </c>
      <c r="E93" s="92">
        <f t="shared" si="21"/>
        <v>823.45496657807996</v>
      </c>
      <c r="F93" s="92">
        <f t="shared" si="21"/>
        <v>246.75638236620489</v>
      </c>
      <c r="G93" s="92">
        <f t="shared" si="21"/>
        <v>110.43716263798368</v>
      </c>
      <c r="H93" s="92">
        <f t="shared" si="21"/>
        <v>213.39252039212079</v>
      </c>
      <c r="I93" s="92">
        <f t="shared" si="21"/>
        <v>15.374345994325893</v>
      </c>
      <c r="J93" s="92">
        <f t="shared" si="21"/>
        <v>6.1022383688525679</v>
      </c>
      <c r="K93" s="92">
        <f t="shared" si="21"/>
        <v>566.35539881599061</v>
      </c>
      <c r="L93" s="92">
        <f t="shared" si="21"/>
        <v>440.13585759514035</v>
      </c>
      <c r="M93" s="92">
        <f t="shared" si="21"/>
        <v>0.30890035153595363</v>
      </c>
      <c r="N93" s="92">
        <f t="shared" si="21"/>
        <v>0</v>
      </c>
      <c r="O93" s="92">
        <f t="shared" si="21"/>
        <v>289.46228829107338</v>
      </c>
      <c r="P93" s="92">
        <f t="shared" si="21"/>
        <v>450.78830932845415</v>
      </c>
      <c r="Q93" s="92">
        <f t="shared" si="21"/>
        <v>426.86397830220358</v>
      </c>
      <c r="R93" s="250">
        <f>IF('Share Price Input'!H94&gt;1,'Share Price Input'!H94,NA())</f>
        <v>2404.25</v>
      </c>
      <c r="S93" s="92">
        <f t="shared" si="15"/>
        <v>0</v>
      </c>
      <c r="T93" s="92">
        <f t="shared" si="16"/>
        <v>7352.0326870519493</v>
      </c>
      <c r="U93" s="102">
        <f t="shared" si="17"/>
        <v>7352.0326870519493</v>
      </c>
      <c r="V93" s="103">
        <f t="shared" si="18"/>
        <v>7352.0261209519495</v>
      </c>
      <c r="Z93" s="85"/>
      <c r="AA93" s="85"/>
    </row>
    <row r="94" spans="1:28" x14ac:dyDescent="0.2">
      <c r="A94" s="107">
        <v>9</v>
      </c>
      <c r="B94" s="224">
        <v>35674</v>
      </c>
      <c r="C94" s="106">
        <f t="shared" si="19"/>
        <v>2490</v>
      </c>
      <c r="D94" s="92">
        <f t="shared" si="11"/>
        <v>3800.6375428043866</v>
      </c>
      <c r="E94" s="92">
        <f t="shared" si="21"/>
        <v>846.83426166102936</v>
      </c>
      <c r="F94" s="92">
        <f t="shared" si="21"/>
        <v>222.63357736456874</v>
      </c>
      <c r="G94" s="92">
        <f t="shared" si="21"/>
        <v>128.17685536753811</v>
      </c>
      <c r="H94" s="92">
        <f t="shared" si="21"/>
        <v>220.45807681565327</v>
      </c>
      <c r="I94" s="92">
        <f t="shared" si="21"/>
        <v>14.266939991095796</v>
      </c>
      <c r="J94" s="92">
        <f t="shared" si="21"/>
        <v>10.995494182965899</v>
      </c>
      <c r="K94" s="92">
        <f t="shared" si="21"/>
        <v>572.76697472631747</v>
      </c>
      <c r="L94" s="92">
        <f t="shared" si="21"/>
        <v>431.975771843193</v>
      </c>
      <c r="M94" s="92">
        <f t="shared" si="21"/>
        <v>1.3462828870753469</v>
      </c>
      <c r="N94" s="92">
        <f t="shared" si="21"/>
        <v>0</v>
      </c>
      <c r="O94" s="92">
        <f t="shared" si="21"/>
        <v>282.01779735210312</v>
      </c>
      <c r="P94" s="92">
        <f t="shared" si="21"/>
        <v>519.01598310711142</v>
      </c>
      <c r="Q94" s="92">
        <f t="shared" si="21"/>
        <v>443.99774567078424</v>
      </c>
      <c r="R94" s="250">
        <f>IF('Share Price Input'!H95&gt;1,'Share Price Input'!H95,NA())</f>
        <v>2391</v>
      </c>
      <c r="S94" s="92">
        <f t="shared" si="15"/>
        <v>0</v>
      </c>
      <c r="T94" s="92">
        <f t="shared" si="16"/>
        <v>7495.1167376738213</v>
      </c>
      <c r="U94" s="102">
        <f t="shared" si="17"/>
        <v>7495.1167376738213</v>
      </c>
      <c r="V94" s="103">
        <f t="shared" si="18"/>
        <v>7495.1101715738214</v>
      </c>
      <c r="Z94" s="85"/>
      <c r="AA94" s="85"/>
    </row>
    <row r="95" spans="1:28" x14ac:dyDescent="0.2">
      <c r="A95" s="107">
        <v>10</v>
      </c>
      <c r="B95" s="224">
        <v>35704</v>
      </c>
      <c r="C95" s="106">
        <f t="shared" si="19"/>
        <v>2520</v>
      </c>
      <c r="D95" s="92">
        <f t="shared" si="11"/>
        <v>3835.5092513679624</v>
      </c>
      <c r="E95" s="92">
        <f t="shared" si="21"/>
        <v>869.84442891444519</v>
      </c>
      <c r="F95" s="92">
        <f t="shared" si="21"/>
        <v>172.52727649588846</v>
      </c>
      <c r="G95" s="92">
        <f t="shared" si="21"/>
        <v>146.37888473010347</v>
      </c>
      <c r="H95" s="92">
        <f t="shared" si="21"/>
        <v>226.80216069306323</v>
      </c>
      <c r="I95" s="92">
        <f t="shared" si="21"/>
        <v>13.199494651789621</v>
      </c>
      <c r="J95" s="92">
        <f t="shared" si="21"/>
        <v>17.264040272626943</v>
      </c>
      <c r="K95" s="92">
        <f t="shared" si="21"/>
        <v>516.23735688748263</v>
      </c>
      <c r="L95" s="92">
        <f t="shared" si="21"/>
        <v>423.8300847333503</v>
      </c>
      <c r="M95" s="92">
        <f t="shared" si="21"/>
        <v>3.1121199753198994</v>
      </c>
      <c r="N95" s="92">
        <f t="shared" si="21"/>
        <v>0</v>
      </c>
      <c r="O95" s="92">
        <f t="shared" si="21"/>
        <v>274.65771977718225</v>
      </c>
      <c r="P95" s="92">
        <f t="shared" si="21"/>
        <v>588.08749092074891</v>
      </c>
      <c r="Q95" s="92">
        <f t="shared" si="21"/>
        <v>36.29162463467128</v>
      </c>
      <c r="R95" s="250">
        <f>IF('Share Price Input'!H96&gt;1,'Share Price Input'!H96,NA())</f>
        <v>2395.4</v>
      </c>
      <c r="S95" s="92">
        <f t="shared" si="15"/>
        <v>0</v>
      </c>
      <c r="T95" s="92">
        <f t="shared" si="16"/>
        <v>7123.7353679546341</v>
      </c>
      <c r="U95" s="102">
        <f t="shared" si="17"/>
        <v>7123.7353679546341</v>
      </c>
      <c r="V95" s="103">
        <f t="shared" si="18"/>
        <v>7123.7288018546342</v>
      </c>
      <c r="Z95" s="85"/>
      <c r="AA95" s="85"/>
      <c r="AB95" s="85"/>
    </row>
    <row r="96" spans="1:28" x14ac:dyDescent="0.2">
      <c r="A96" s="107">
        <v>11</v>
      </c>
      <c r="B96" s="224">
        <v>35735</v>
      </c>
      <c r="C96" s="106">
        <f t="shared" si="19"/>
        <v>2550</v>
      </c>
      <c r="D96" s="92">
        <f t="shared" si="11"/>
        <v>3867.1608529944033</v>
      </c>
      <c r="E96" s="92">
        <f t="shared" si="21"/>
        <v>892.44813904543821</v>
      </c>
      <c r="F96" s="92">
        <f t="shared" si="21"/>
        <v>109.62384347032217</v>
      </c>
      <c r="G96" s="92">
        <f t="shared" si="21"/>
        <v>164.81564052229808</v>
      </c>
      <c r="H96" s="92">
        <f t="shared" si="21"/>
        <v>232.37736964747256</v>
      </c>
      <c r="I96" s="92">
        <f t="shared" si="21"/>
        <v>12.172231930540278</v>
      </c>
      <c r="J96" s="92">
        <f t="shared" si="21"/>
        <v>24.857857229070703</v>
      </c>
      <c r="K96" s="92">
        <f t="shared" si="21"/>
        <v>409.30514896325502</v>
      </c>
      <c r="L96" s="92">
        <f t="shared" si="21"/>
        <v>415.70115501179589</v>
      </c>
      <c r="M96" s="92">
        <f t="shared" si="21"/>
        <v>5.6022702232486949</v>
      </c>
      <c r="N96" s="92">
        <f t="shared" si="21"/>
        <v>0</v>
      </c>
      <c r="O96" s="92">
        <f t="shared" si="21"/>
        <v>267.38272027235325</v>
      </c>
      <c r="P96" s="92">
        <f t="shared" si="21"/>
        <v>657.01468560322223</v>
      </c>
      <c r="Q96" s="92">
        <f t="shared" si="21"/>
        <v>180.68879237626294</v>
      </c>
      <c r="R96" s="250">
        <f>IF('Share Price Input'!H97&gt;1,'Share Price Input'!H97,NA())</f>
        <v>2258</v>
      </c>
      <c r="S96" s="92">
        <f t="shared" si="15"/>
        <v>0</v>
      </c>
      <c r="T96" s="92">
        <f t="shared" si="16"/>
        <v>7239.144141189684</v>
      </c>
      <c r="U96" s="102">
        <f t="shared" si="17"/>
        <v>7239.144141189684</v>
      </c>
      <c r="V96" s="103">
        <f t="shared" si="18"/>
        <v>7239.1375750896841</v>
      </c>
      <c r="Z96" s="85"/>
      <c r="AA96" s="85"/>
    </row>
    <row r="97" spans="1:28" x14ac:dyDescent="0.2">
      <c r="A97" s="107">
        <v>12</v>
      </c>
      <c r="B97" s="224">
        <v>35765</v>
      </c>
      <c r="C97" s="106">
        <f t="shared" si="19"/>
        <v>2580</v>
      </c>
      <c r="D97" s="92">
        <f t="shared" si="11"/>
        <v>3895.536820019171</v>
      </c>
      <c r="E97" s="92">
        <f t="shared" ref="E97:Q106" si="22">(SIN(($C97*PI()/180*E$6+E$7*PI()/180))*E$5)+E$5</f>
        <v>914.60872215471932</v>
      </c>
      <c r="F97" s="92">
        <f t="shared" si="22"/>
        <v>50.477434793387161</v>
      </c>
      <c r="G97" s="92">
        <f t="shared" si="22"/>
        <v>183.25657736635267</v>
      </c>
      <c r="H97" s="92">
        <f t="shared" si="22"/>
        <v>237.14204626054646</v>
      </c>
      <c r="I97" s="92">
        <f t="shared" si="22"/>
        <v>11.185365426300734</v>
      </c>
      <c r="J97" s="92">
        <f t="shared" si="22"/>
        <v>33.716350740793814</v>
      </c>
      <c r="K97" s="92">
        <f t="shared" si="22"/>
        <v>275.68854727819405</v>
      </c>
      <c r="L97" s="92">
        <f t="shared" si="22"/>
        <v>407.59133657227699</v>
      </c>
      <c r="M97" s="92">
        <f t="shared" si="22"/>
        <v>8.8108935163201636</v>
      </c>
      <c r="N97" s="92">
        <f t="shared" si="22"/>
        <v>0</v>
      </c>
      <c r="O97" s="92">
        <f t="shared" si="22"/>
        <v>260.19345586005636</v>
      </c>
      <c r="P97" s="92">
        <f t="shared" si="22"/>
        <v>724.8114845533006</v>
      </c>
      <c r="Q97" s="92">
        <f t="shared" si="22"/>
        <v>531.18554536736258</v>
      </c>
      <c r="R97" s="250">
        <f>IF('Share Price Input'!H98&gt;1,'Share Price Input'!H98,NA())</f>
        <v>2134.1</v>
      </c>
      <c r="S97" s="92">
        <f t="shared" si="15"/>
        <v>0</v>
      </c>
      <c r="T97" s="92">
        <f t="shared" si="16"/>
        <v>7534.198013808782</v>
      </c>
      <c r="U97" s="102">
        <f t="shared" si="17"/>
        <v>7534.198013808782</v>
      </c>
      <c r="V97" s="103">
        <f t="shared" si="18"/>
        <v>7534.1914477087821</v>
      </c>
      <c r="Z97" s="85"/>
      <c r="AA97" s="85"/>
    </row>
    <row r="98" spans="1:28" x14ac:dyDescent="0.2">
      <c r="A98" s="107">
        <v>1</v>
      </c>
      <c r="B98" s="224">
        <v>35796</v>
      </c>
      <c r="C98" s="106">
        <f t="shared" si="19"/>
        <v>2610</v>
      </c>
      <c r="D98" s="92">
        <f t="shared" si="11"/>
        <v>3920.5873713538858</v>
      </c>
      <c r="E98" s="92">
        <f t="shared" si="22"/>
        <v>936.29022722601212</v>
      </c>
      <c r="F98" s="92">
        <f t="shared" si="22"/>
        <v>10.653479232370586</v>
      </c>
      <c r="G98" s="92">
        <f t="shared" si="22"/>
        <v>201.47109760186268</v>
      </c>
      <c r="H98" s="92">
        <f t="shared" si="22"/>
        <v>241.06058933266661</v>
      </c>
      <c r="I98" s="92">
        <f t="shared" si="22"/>
        <v>10.239100338429893</v>
      </c>
      <c r="J98" s="92">
        <f t="shared" si="22"/>
        <v>43.768835101467232</v>
      </c>
      <c r="K98" s="92">
        <f t="shared" si="22"/>
        <v>145.02450455688685</v>
      </c>
      <c r="L98" s="92">
        <f t="shared" si="22"/>
        <v>399.50297777448793</v>
      </c>
      <c r="M98" s="92">
        <f t="shared" si="22"/>
        <v>12.730464715210474</v>
      </c>
      <c r="N98" s="92">
        <f t="shared" si="22"/>
        <v>0</v>
      </c>
      <c r="O98" s="92">
        <f t="shared" si="22"/>
        <v>253.09057581979255</v>
      </c>
      <c r="P98" s="92">
        <f t="shared" si="22"/>
        <v>790.50797677763308</v>
      </c>
      <c r="Q98" s="92">
        <f t="shared" si="22"/>
        <v>247.9234812149648</v>
      </c>
      <c r="R98" s="250">
        <f>IF('Share Price Input'!H99&gt;1,'Share Price Input'!H99,NA())</f>
        <v>2135.35</v>
      </c>
      <c r="S98" s="92">
        <f t="shared" si="15"/>
        <v>0</v>
      </c>
      <c r="T98" s="92">
        <f t="shared" si="16"/>
        <v>7212.8441149456712</v>
      </c>
      <c r="U98" s="102">
        <f t="shared" si="17"/>
        <v>7212.8441149456712</v>
      </c>
      <c r="V98" s="103">
        <f t="shared" si="18"/>
        <v>7212.8375488456713</v>
      </c>
      <c r="Z98" s="85"/>
      <c r="AA98" s="85"/>
    </row>
    <row r="99" spans="1:28" x14ac:dyDescent="0.2">
      <c r="A99" s="107">
        <v>2</v>
      </c>
      <c r="B99" s="224">
        <v>35827</v>
      </c>
      <c r="C99" s="106">
        <f t="shared" si="19"/>
        <v>2640</v>
      </c>
      <c r="D99" s="92">
        <f t="shared" si="11"/>
        <v>3942.268559819272</v>
      </c>
      <c r="E99" s="92">
        <f t="shared" si="22"/>
        <v>957.45748044922948</v>
      </c>
      <c r="F99" s="92">
        <f t="shared" si="22"/>
        <v>0.63235856163245785</v>
      </c>
      <c r="G99" s="92">
        <f t="shared" si="22"/>
        <v>219.23143483131668</v>
      </c>
      <c r="H99" s="92">
        <f t="shared" si="22"/>
        <v>244.10371989162701</v>
      </c>
      <c r="I99" s="92">
        <f t="shared" si="22"/>
        <v>9.3336334240255781</v>
      </c>
      <c r="J99" s="92">
        <f t="shared" si="22"/>
        <v>54.935097241401621</v>
      </c>
      <c r="K99" s="92">
        <f t="shared" si="22"/>
        <v>46.295078478537789</v>
      </c>
      <c r="L99" s="92">
        <f t="shared" si="22"/>
        <v>391.43842076405656</v>
      </c>
      <c r="M99" s="92">
        <f t="shared" si="22"/>
        <v>17.351791304417759</v>
      </c>
      <c r="N99" s="92">
        <f t="shared" si="22"/>
        <v>0</v>
      </c>
      <c r="O99" s="92">
        <f t="shared" si="22"/>
        <v>246.07472162948534</v>
      </c>
      <c r="P99" s="92">
        <f t="shared" si="22"/>
        <v>853.16429858029028</v>
      </c>
      <c r="Q99" s="92">
        <f t="shared" si="22"/>
        <v>9.6536086726891313</v>
      </c>
      <c r="R99" s="250">
        <f>IF('Share Price Input'!H100&gt;1,'Share Price Input'!H100,NA())</f>
        <v>2192.5</v>
      </c>
      <c r="S99" s="92">
        <f t="shared" si="15"/>
        <v>0</v>
      </c>
      <c r="T99" s="92">
        <f t="shared" si="16"/>
        <v>6991.9336375479834</v>
      </c>
      <c r="U99" s="102">
        <f t="shared" si="17"/>
        <v>6991.9336375479834</v>
      </c>
      <c r="V99" s="103">
        <f t="shared" si="18"/>
        <v>6991.9270714479835</v>
      </c>
      <c r="Z99" s="85"/>
      <c r="AA99" s="85"/>
    </row>
    <row r="100" spans="1:28" x14ac:dyDescent="0.2">
      <c r="A100" s="107">
        <v>3</v>
      </c>
      <c r="B100" s="224">
        <v>35855</v>
      </c>
      <c r="C100" s="106">
        <f t="shared" si="19"/>
        <v>2670</v>
      </c>
      <c r="D100" s="92">
        <f t="shared" si="11"/>
        <v>3960.5423492434438</v>
      </c>
      <c r="E100" s="92">
        <f t="shared" si="22"/>
        <v>978.07614228278976</v>
      </c>
      <c r="F100" s="92">
        <f t="shared" si="22"/>
        <v>23.051308810510278</v>
      </c>
      <c r="G100" s="92">
        <f t="shared" si="22"/>
        <v>236.31550206164417</v>
      </c>
      <c r="H100" s="92">
        <f t="shared" si="22"/>
        <v>246.2486999622634</v>
      </c>
      <c r="I100" s="92">
        <f t="shared" si="22"/>
        <v>8.4691529570131081</v>
      </c>
      <c r="J100" s="92">
        <f t="shared" si="22"/>
        <v>67.126036781919026</v>
      </c>
      <c r="K100" s="92">
        <f t="shared" si="22"/>
        <v>1.3990398269333468</v>
      </c>
      <c r="L100" s="92">
        <f t="shared" si="22"/>
        <v>383.4000007943269</v>
      </c>
      <c r="M100" s="92">
        <f t="shared" si="22"/>
        <v>22.664034951340227</v>
      </c>
      <c r="N100" s="92">
        <f t="shared" si="22"/>
        <v>0</v>
      </c>
      <c r="O100" s="92">
        <f t="shared" si="22"/>
        <v>239.14652690754804</v>
      </c>
      <c r="P100" s="92">
        <f t="shared" si="22"/>
        <v>911.88407939126455</v>
      </c>
      <c r="Q100" s="92">
        <f t="shared" si="22"/>
        <v>387.31689305333748</v>
      </c>
      <c r="R100" s="250">
        <f>IF('Share Price Input'!H101&gt;1,'Share Price Input'!H101,NA())</f>
        <v>2176.65</v>
      </c>
      <c r="S100" s="92">
        <f t="shared" si="15"/>
        <v>0</v>
      </c>
      <c r="T100" s="92">
        <f t="shared" si="16"/>
        <v>7465.6332009243333</v>
      </c>
      <c r="U100" s="102">
        <f t="shared" si="17"/>
        <v>7465.6332009243333</v>
      </c>
      <c r="V100" s="103">
        <f t="shared" si="18"/>
        <v>7465.6266348243335</v>
      </c>
      <c r="Z100" s="85"/>
      <c r="AA100" s="85"/>
    </row>
    <row r="101" spans="1:28" x14ac:dyDescent="0.2">
      <c r="A101" s="107">
        <v>4</v>
      </c>
      <c r="B101" s="224">
        <v>35886</v>
      </c>
      <c r="C101" s="106">
        <f t="shared" si="19"/>
        <v>2700</v>
      </c>
      <c r="D101" s="92">
        <f t="shared" si="11"/>
        <v>3975.3766811902756</v>
      </c>
      <c r="E101" s="92">
        <f t="shared" si="22"/>
        <v>998.11276316250542</v>
      </c>
      <c r="F101" s="92">
        <f t="shared" si="22"/>
        <v>72.010384725484329</v>
      </c>
      <c r="G101" s="92">
        <f t="shared" si="22"/>
        <v>252.50966882673464</v>
      </c>
      <c r="H101" s="92">
        <f t="shared" si="22"/>
        <v>247.47950246238884</v>
      </c>
      <c r="I101" s="92">
        <f t="shared" si="22"/>
        <v>7.6458386889970029</v>
      </c>
      <c r="J101" s="92">
        <f t="shared" si="22"/>
        <v>80.244377005358118</v>
      </c>
      <c r="K101" s="92">
        <f t="shared" si="22"/>
        <v>20.294595578295514</v>
      </c>
      <c r="L101" s="92">
        <f t="shared" si="22"/>
        <v>375.39004555014282</v>
      </c>
      <c r="M101" s="92">
        <f t="shared" si="22"/>
        <v>28.654736925265922</v>
      </c>
      <c r="N101" s="92">
        <f t="shared" si="22"/>
        <v>0</v>
      </c>
      <c r="O101" s="92">
        <f t="shared" si="22"/>
        <v>232.30661735565832</v>
      </c>
      <c r="P101" s="92">
        <f t="shared" si="22"/>
        <v>965.82726537588997</v>
      </c>
      <c r="Q101" s="92">
        <f t="shared" si="22"/>
        <v>475.95863804198717</v>
      </c>
      <c r="R101" s="250">
        <f>IF('Share Price Input'!H102&gt;1,'Share Price Input'!H102,NA())</f>
        <v>2264.4</v>
      </c>
      <c r="S101" s="92">
        <f t="shared" si="15"/>
        <v>0</v>
      </c>
      <c r="T101" s="92">
        <f t="shared" si="16"/>
        <v>7731.8045487889831</v>
      </c>
      <c r="U101" s="102">
        <f t="shared" si="17"/>
        <v>7731.8045487889831</v>
      </c>
      <c r="V101" s="103">
        <f t="shared" si="18"/>
        <v>7731.7979826889832</v>
      </c>
      <c r="Z101" s="85"/>
      <c r="AA101" s="85"/>
    </row>
    <row r="102" spans="1:28" x14ac:dyDescent="0.2">
      <c r="A102" s="107">
        <v>5</v>
      </c>
      <c r="B102" s="224">
        <v>35916</v>
      </c>
      <c r="C102" s="106">
        <f t="shared" si="19"/>
        <v>2730</v>
      </c>
      <c r="D102" s="92">
        <f t="shared" si="11"/>
        <v>3986.7455312007928</v>
      </c>
      <c r="E102" s="92">
        <f t="shared" si="22"/>
        <v>1017.5348377666596</v>
      </c>
      <c r="F102" s="92">
        <f t="shared" si="22"/>
        <v>134.62513523482096</v>
      </c>
      <c r="G102" s="92">
        <f t="shared" si="22"/>
        <v>267.61143256395673</v>
      </c>
      <c r="H102" s="92">
        <f t="shared" si="22"/>
        <v>247.78693095559072</v>
      </c>
      <c r="I102" s="92">
        <f t="shared" si="22"/>
        <v>6.863861811885414</v>
      </c>
      <c r="J102" s="92">
        <f t="shared" si="22"/>
        <v>94.185441067589281</v>
      </c>
      <c r="K102" s="92">
        <f t="shared" si="22"/>
        <v>98.790599681565709</v>
      </c>
      <c r="L102" s="92">
        <f t="shared" si="22"/>
        <v>367.41087447381881</v>
      </c>
      <c r="M102" s="92">
        <f t="shared" si="22"/>
        <v>35.309847316659102</v>
      </c>
      <c r="N102" s="92">
        <f t="shared" si="22"/>
        <v>0</v>
      </c>
      <c r="O102" s="92">
        <f t="shared" si="22"/>
        <v>225.5556107022544</v>
      </c>
      <c r="P102" s="92">
        <f t="shared" si="22"/>
        <v>1014.2221373687621</v>
      </c>
      <c r="Q102" s="92">
        <f t="shared" si="22"/>
        <v>63.175979143675079</v>
      </c>
      <c r="R102" s="250">
        <f>IF('Share Price Input'!H103&gt;1,'Share Price Input'!H103,NA())</f>
        <v>2192.4</v>
      </c>
      <c r="S102" s="92">
        <f t="shared" si="15"/>
        <v>0</v>
      </c>
      <c r="T102" s="92">
        <f t="shared" si="16"/>
        <v>7559.8116531880332</v>
      </c>
      <c r="U102" s="102">
        <f t="shared" si="17"/>
        <v>7559.8116531880332</v>
      </c>
      <c r="V102" s="103">
        <f t="shared" si="18"/>
        <v>7559.8050870880334</v>
      </c>
      <c r="Z102" s="85"/>
      <c r="AA102" s="85"/>
    </row>
    <row r="103" spans="1:28" x14ac:dyDescent="0.2">
      <c r="A103" s="107">
        <v>6</v>
      </c>
      <c r="B103" s="224">
        <v>35947</v>
      </c>
      <c r="C103" s="106">
        <f t="shared" si="19"/>
        <v>2760</v>
      </c>
      <c r="D103" s="92">
        <f t="shared" si="11"/>
        <v>3994.6289544489164</v>
      </c>
      <c r="E103" s="92">
        <f t="shared" si="22"/>
        <v>1036.3108577492521</v>
      </c>
      <c r="F103" s="92">
        <f t="shared" si="22"/>
        <v>194.41737576846353</v>
      </c>
      <c r="G103" s="92">
        <f t="shared" si="22"/>
        <v>281.4319508400207</v>
      </c>
      <c r="H103" s="92">
        <f t="shared" si="22"/>
        <v>247.1686883661086</v>
      </c>
      <c r="I103" s="92">
        <f t="shared" si="22"/>
        <v>6.1233849222943206</v>
      </c>
      <c r="J103" s="92">
        <f t="shared" si="22"/>
        <v>108.83798725929441</v>
      </c>
      <c r="K103" s="92">
        <f t="shared" si="22"/>
        <v>219.47617404720111</v>
      </c>
      <c r="L103" s="92">
        <f t="shared" si="22"/>
        <v>359.46479809349916</v>
      </c>
      <c r="M103" s="92">
        <f t="shared" si="22"/>
        <v>42.613757988217571</v>
      </c>
      <c r="N103" s="92">
        <f t="shared" si="22"/>
        <v>0</v>
      </c>
      <c r="O103" s="92">
        <f t="shared" si="22"/>
        <v>218.89411664673787</v>
      </c>
      <c r="P103" s="92">
        <f t="shared" si="22"/>
        <v>1056.376351201794</v>
      </c>
      <c r="Q103" s="92">
        <f t="shared" si="22"/>
        <v>138.07646579888254</v>
      </c>
      <c r="R103" s="250">
        <f>IF('Share Price Input'!H104&gt;1,'Share Price Input'!H104,NA())</f>
        <v>2139.7999999999997</v>
      </c>
      <c r="S103" s="92">
        <f t="shared" si="15"/>
        <v>0</v>
      </c>
      <c r="T103" s="92">
        <f t="shared" si="16"/>
        <v>7903.8142970306826</v>
      </c>
      <c r="U103" s="102">
        <f t="shared" si="17"/>
        <v>7903.8142970306826</v>
      </c>
      <c r="V103" s="103">
        <f t="shared" si="18"/>
        <v>7903.8077309306827</v>
      </c>
      <c r="Z103" s="85"/>
      <c r="AA103" s="85"/>
    </row>
    <row r="104" spans="1:28" x14ac:dyDescent="0.2">
      <c r="A104" s="107">
        <v>7</v>
      </c>
      <c r="B104" s="224">
        <v>35977</v>
      </c>
      <c r="C104" s="106">
        <f t="shared" si="19"/>
        <v>2790</v>
      </c>
      <c r="D104" s="92">
        <f t="shared" si="11"/>
        <v>3999.0131207314635</v>
      </c>
      <c r="E104" s="92">
        <f t="shared" si="22"/>
        <v>1054.4103628558437</v>
      </c>
      <c r="F104" s="92">
        <f t="shared" si="22"/>
        <v>235.65171542640888</v>
      </c>
      <c r="G104" s="92">
        <f t="shared" si="22"/>
        <v>293.79840276155244</v>
      </c>
      <c r="H104" s="92">
        <f t="shared" si="22"/>
        <v>245.62939414236016</v>
      </c>
      <c r="I104" s="92">
        <f t="shared" si="22"/>
        <v>5.4245619877384286</v>
      </c>
      <c r="J104" s="92">
        <f t="shared" si="22"/>
        <v>124.08509665112069</v>
      </c>
      <c r="K104" s="92">
        <f t="shared" si="22"/>
        <v>355.58254430953502</v>
      </c>
      <c r="L104" s="92">
        <f t="shared" si="22"/>
        <v>351.55411735409888</v>
      </c>
      <c r="M104" s="92">
        <f t="shared" si="22"/>
        <v>50.549339180417633</v>
      </c>
      <c r="N104" s="92">
        <f t="shared" si="22"/>
        <v>0</v>
      </c>
      <c r="O104" s="92">
        <f t="shared" si="22"/>
        <v>212.32273680442108</v>
      </c>
      <c r="P104" s="92">
        <f t="shared" si="22"/>
        <v>1091.6868424818858</v>
      </c>
      <c r="Q104" s="92">
        <f t="shared" si="22"/>
        <v>521.18396157019629</v>
      </c>
      <c r="R104" s="250">
        <f>IF('Share Price Input'!H105&gt;1,'Share Price Input'!H105,NA())</f>
        <v>2140.9</v>
      </c>
      <c r="S104" s="92">
        <f t="shared" si="15"/>
        <v>0</v>
      </c>
      <c r="T104" s="92">
        <f t="shared" si="16"/>
        <v>8540.8856301570395</v>
      </c>
      <c r="U104" s="102">
        <f t="shared" si="17"/>
        <v>8540.8856301570395</v>
      </c>
      <c r="V104" s="103">
        <f t="shared" si="18"/>
        <v>8540.8790640570387</v>
      </c>
      <c r="Z104" s="85"/>
      <c r="AA104" s="85"/>
    </row>
    <row r="105" spans="1:28" x14ac:dyDescent="0.2">
      <c r="A105" s="107">
        <v>8</v>
      </c>
      <c r="B105" s="224">
        <v>36008</v>
      </c>
      <c r="C105" s="106">
        <f t="shared" si="19"/>
        <v>2820</v>
      </c>
      <c r="D105" s="92">
        <f t="shared" si="11"/>
        <v>3999.8903387310243</v>
      </c>
      <c r="E105" s="92">
        <f t="shared" si="22"/>
        <v>1071.8039903390986</v>
      </c>
      <c r="F105" s="92">
        <f t="shared" si="22"/>
        <v>247.47660478969516</v>
      </c>
      <c r="G105" s="92">
        <f t="shared" si="22"/>
        <v>304.55615004174888</v>
      </c>
      <c r="H105" s="92">
        <f t="shared" si="22"/>
        <v>243.18054974087238</v>
      </c>
      <c r="I105" s="92">
        <f t="shared" si="22"/>
        <v>4.7675383146169281</v>
      </c>
      <c r="J105" s="92">
        <f t="shared" si="22"/>
        <v>139.8051060397907</v>
      </c>
      <c r="K105" s="92">
        <f t="shared" si="22"/>
        <v>476.92051234415914</v>
      </c>
      <c r="L105" s="92">
        <f t="shared" si="22"/>
        <v>343.68112295101957</v>
      </c>
      <c r="M105" s="92">
        <f t="shared" si="22"/>
        <v>59.097979685700295</v>
      </c>
      <c r="N105" s="92">
        <f t="shared" si="22"/>
        <v>0</v>
      </c>
      <c r="O105" s="92">
        <f t="shared" si="22"/>
        <v>205.84206465218313</v>
      </c>
      <c r="P105" s="92">
        <f t="shared" si="22"/>
        <v>1119.648454118975</v>
      </c>
      <c r="Q105" s="92">
        <f t="shared" si="22"/>
        <v>294.49838058677869</v>
      </c>
      <c r="R105" s="250">
        <f>IF('Share Price Input'!H106&gt;1,'Share Price Input'!H106,NA())</f>
        <v>2074</v>
      </c>
      <c r="S105" s="92">
        <f t="shared" si="15"/>
        <v>0</v>
      </c>
      <c r="T105" s="92">
        <f t="shared" si="16"/>
        <v>8511.1622262356614</v>
      </c>
      <c r="U105" s="102">
        <f t="shared" si="17"/>
        <v>8511.1622262356614</v>
      </c>
      <c r="V105" s="103">
        <f t="shared" si="18"/>
        <v>8511.1556601356606</v>
      </c>
      <c r="Z105" s="85"/>
      <c r="AA105" s="85"/>
    </row>
    <row r="106" spans="1:28" x14ac:dyDescent="0.2">
      <c r="A106" s="107">
        <v>9</v>
      </c>
      <c r="B106" s="224">
        <v>36039</v>
      </c>
      <c r="C106" s="106">
        <f t="shared" si="19"/>
        <v>2850</v>
      </c>
      <c r="D106" s="92">
        <f t="shared" si="11"/>
        <v>3997.2590695091476</v>
      </c>
      <c r="E106" s="92">
        <f t="shared" si="22"/>
        <v>1088.4635225938355</v>
      </c>
      <c r="F106" s="92">
        <f t="shared" si="22"/>
        <v>226.78011403565847</v>
      </c>
      <c r="G106" s="92">
        <f t="shared" si="22"/>
        <v>313.57067069970299</v>
      </c>
      <c r="H106" s="92">
        <f t="shared" si="22"/>
        <v>239.84045268851898</v>
      </c>
      <c r="I106" s="92">
        <f t="shared" si="22"/>
        <v>4.1524505179997107</v>
      </c>
      <c r="J106" s="92">
        <f t="shared" si="22"/>
        <v>155.87257875081096</v>
      </c>
      <c r="K106" s="92">
        <f t="shared" si="22"/>
        <v>556.57659901008833</v>
      </c>
      <c r="L106" s="92">
        <f t="shared" si="22"/>
        <v>335.84809466683191</v>
      </c>
      <c r="M106" s="92">
        <f t="shared" si="22"/>
        <v>68.23963049707541</v>
      </c>
      <c r="N106" s="92">
        <f t="shared" si="22"/>
        <v>0</v>
      </c>
      <c r="O106" s="92">
        <f t="shared" si="22"/>
        <v>199.45268547488172</v>
      </c>
      <c r="P106" s="92">
        <f t="shared" si="22"/>
        <v>1139.8611631777774</v>
      </c>
      <c r="Q106" s="92">
        <f t="shared" si="22"/>
        <v>1.2024720910900442</v>
      </c>
      <c r="R106" s="250">
        <f>IF('Share Price Input'!H107&gt;1,'Share Price Input'!H107,NA())</f>
        <v>2108.1</v>
      </c>
      <c r="S106" s="92">
        <f t="shared" si="15"/>
        <v>0</v>
      </c>
      <c r="T106" s="92">
        <f t="shared" si="16"/>
        <v>8327.1129376134177</v>
      </c>
      <c r="U106" s="102">
        <f t="shared" si="17"/>
        <v>8327.1129376134177</v>
      </c>
      <c r="V106" s="103">
        <f t="shared" si="18"/>
        <v>8327.1063715134169</v>
      </c>
      <c r="Z106" s="85"/>
      <c r="AA106" s="85"/>
    </row>
    <row r="107" spans="1:28" x14ac:dyDescent="0.2">
      <c r="A107" s="107">
        <v>10</v>
      </c>
      <c r="B107" s="224">
        <v>36069</v>
      </c>
      <c r="C107" s="106">
        <f t="shared" si="19"/>
        <v>2880</v>
      </c>
      <c r="D107" s="92">
        <f t="shared" si="11"/>
        <v>3991.12392920616</v>
      </c>
      <c r="E107" s="92">
        <f t="shared" ref="E107:Q116" si="23">(SIN(($C107*PI()/180*E$6+E$7*PI()/180))*E$5)+E$5</f>
        <v>1104.3619329343269</v>
      </c>
      <c r="F107" s="92">
        <f t="shared" si="23"/>
        <v>179.00889258513394</v>
      </c>
      <c r="G107" s="92">
        <f t="shared" si="23"/>
        <v>320.72924121214891</v>
      </c>
      <c r="H107" s="92">
        <f t="shared" si="23"/>
        <v>235.63405986518117</v>
      </c>
      <c r="I107" s="92">
        <f t="shared" si="23"/>
        <v>3.5794264932212059</v>
      </c>
      <c r="J107" s="92">
        <f t="shared" si="23"/>
        <v>172.15930555131447</v>
      </c>
      <c r="K107" s="92">
        <f t="shared" si="23"/>
        <v>576.88261304237676</v>
      </c>
      <c r="L107" s="92">
        <f t="shared" si="23"/>
        <v>328.05730071111964</v>
      </c>
      <c r="M107" s="92">
        <f t="shared" si="23"/>
        <v>77.952851828778165</v>
      </c>
      <c r="N107" s="92">
        <f t="shared" si="23"/>
        <v>0</v>
      </c>
      <c r="O107" s="92">
        <f t="shared" si="23"/>
        <v>193.15517631248508</v>
      </c>
      <c r="P107" s="92">
        <f t="shared" si="23"/>
        <v>1152.0358036648372</v>
      </c>
      <c r="Q107" s="92">
        <f t="shared" si="23"/>
        <v>344.09028776967853</v>
      </c>
      <c r="R107" s="250">
        <f>IF('Share Price Input'!H108&gt;1,'Share Price Input'!H108,NA())</f>
        <v>2152.9</v>
      </c>
      <c r="S107" s="92">
        <f t="shared" si="15"/>
        <v>0</v>
      </c>
      <c r="T107" s="92">
        <f t="shared" si="16"/>
        <v>8678.7642550767632</v>
      </c>
      <c r="U107" s="102">
        <f t="shared" si="17"/>
        <v>8678.7642550767632</v>
      </c>
      <c r="V107" s="103">
        <f t="shared" si="18"/>
        <v>8678.7576889767624</v>
      </c>
      <c r="Z107" s="85"/>
      <c r="AA107" s="85"/>
      <c r="AB107" s="85"/>
    </row>
    <row r="108" spans="1:28" x14ac:dyDescent="0.2">
      <c r="A108" s="107">
        <v>11</v>
      </c>
      <c r="B108" s="224">
        <v>36100</v>
      </c>
      <c r="C108" s="106">
        <f t="shared" si="19"/>
        <v>2910</v>
      </c>
      <c r="D108" s="92">
        <f t="shared" si="11"/>
        <v>3981.4956809428877</v>
      </c>
      <c r="E108" s="92">
        <f t="shared" si="23"/>
        <v>1119.4734294395701</v>
      </c>
      <c r="F108" s="92">
        <f t="shared" si="23"/>
        <v>116.7347864934919</v>
      </c>
      <c r="G108" s="92">
        <f t="shared" si="23"/>
        <v>325.94234608288514</v>
      </c>
      <c r="H108" s="92">
        <f t="shared" si="23"/>
        <v>230.59280102837221</v>
      </c>
      <c r="I108" s="92">
        <f t="shared" si="23"/>
        <v>3.0485853892869841</v>
      </c>
      <c r="J108" s="92">
        <f t="shared" si="23"/>
        <v>188.53532768633116</v>
      </c>
      <c r="K108" s="92">
        <f t="shared" si="23"/>
        <v>533.33456039903888</v>
      </c>
      <c r="L108" s="92">
        <f t="shared" si="23"/>
        <v>320.3109970636749</v>
      </c>
      <c r="M108" s="92">
        <f t="shared" si="23"/>
        <v>88.214863398697048</v>
      </c>
      <c r="N108" s="92">
        <f t="shared" si="23"/>
        <v>0</v>
      </c>
      <c r="O108" s="92">
        <f t="shared" si="23"/>
        <v>186.95010590796687</v>
      </c>
      <c r="P108" s="92">
        <f t="shared" si="23"/>
        <v>1155.9982033798221</v>
      </c>
      <c r="Q108" s="92">
        <f t="shared" si="23"/>
        <v>501.53591919891278</v>
      </c>
      <c r="R108" s="250">
        <f>IF('Share Price Input'!H109&gt;1,'Share Price Input'!H109,NA())</f>
        <v>2140.1</v>
      </c>
      <c r="S108" s="92">
        <f t="shared" si="15"/>
        <v>0</v>
      </c>
      <c r="T108" s="92">
        <f t="shared" si="16"/>
        <v>8752.1610403109371</v>
      </c>
      <c r="U108" s="102">
        <f t="shared" si="17"/>
        <v>8752.1610403109371</v>
      </c>
      <c r="V108" s="103">
        <f t="shared" si="18"/>
        <v>8752.1544742109363</v>
      </c>
      <c r="Z108" s="85"/>
      <c r="AA108" s="85"/>
    </row>
    <row r="109" spans="1:28" x14ac:dyDescent="0.2">
      <c r="A109" s="107">
        <v>12</v>
      </c>
      <c r="B109" s="224">
        <v>36130</v>
      </c>
      <c r="C109" s="106">
        <f t="shared" si="19"/>
        <v>2940</v>
      </c>
      <c r="D109" s="92">
        <f t="shared" ref="D109:D172" si="24">(SIN(($C109*PI()/180*D$6+D$7*PI()/180))*D$5)+D$5</f>
        <v>3968.3912159384845</v>
      </c>
      <c r="E109" s="92">
        <f t="shared" si="23"/>
        <v>1133.7734967954093</v>
      </c>
      <c r="F109" s="92">
        <f t="shared" si="23"/>
        <v>56.346333697338068</v>
      </c>
      <c r="G109" s="92">
        <f t="shared" si="23"/>
        <v>329.14479720369354</v>
      </c>
      <c r="H109" s="92">
        <f t="shared" si="23"/>
        <v>224.75434397314962</v>
      </c>
      <c r="I109" s="92">
        <f t="shared" si="23"/>
        <v>2.5600375840988931</v>
      </c>
      <c r="J109" s="92">
        <f t="shared" si="23"/>
        <v>204.86997387524991</v>
      </c>
      <c r="K109" s="92">
        <f t="shared" si="23"/>
        <v>435.5916567850249</v>
      </c>
      <c r="L109" s="92">
        <f t="shared" si="23"/>
        <v>312.61142682123295</v>
      </c>
      <c r="M109" s="92">
        <f t="shared" si="23"/>
        <v>99.001597854653141</v>
      </c>
      <c r="N109" s="92">
        <f t="shared" si="23"/>
        <v>0</v>
      </c>
      <c r="O109" s="92">
        <f t="shared" si="23"/>
        <v>180.83803465593337</v>
      </c>
      <c r="P109" s="92">
        <f t="shared" si="23"/>
        <v>1151.6916756486844</v>
      </c>
      <c r="Q109" s="92">
        <f t="shared" si="23"/>
        <v>96.269005533900042</v>
      </c>
      <c r="R109" s="250">
        <f>IF('Share Price Input'!H110&gt;1,'Share Price Input'!H110,NA())</f>
        <v>2123.4499999999998</v>
      </c>
      <c r="S109" s="92">
        <f t="shared" si="15"/>
        <v>0</v>
      </c>
      <c r="T109" s="92">
        <f t="shared" si="16"/>
        <v>8195.8370302668536</v>
      </c>
      <c r="U109" s="102">
        <f t="shared" si="17"/>
        <v>8195.8370302668536</v>
      </c>
      <c r="V109" s="103">
        <f t="shared" si="18"/>
        <v>8195.8304641668528</v>
      </c>
      <c r="Z109" s="85"/>
      <c r="AA109" s="85"/>
    </row>
    <row r="110" spans="1:28" x14ac:dyDescent="0.2">
      <c r="A110" s="107">
        <v>1</v>
      </c>
      <c r="B110" s="224">
        <v>36161</v>
      </c>
      <c r="C110" s="106">
        <f t="shared" si="19"/>
        <v>2970</v>
      </c>
      <c r="D110" s="92">
        <f t="shared" si="24"/>
        <v>3951.8335238774944</v>
      </c>
      <c r="E110" s="92">
        <f t="shared" si="23"/>
        <v>1147.2389360656189</v>
      </c>
      <c r="F110" s="92">
        <f t="shared" si="23"/>
        <v>13.73582895119354</v>
      </c>
      <c r="G110" s="92">
        <f t="shared" si="23"/>
        <v>330.29654900952153</v>
      </c>
      <c r="H110" s="92">
        <f t="shared" si="23"/>
        <v>218.16231308201941</v>
      </c>
      <c r="I110" s="92">
        <f t="shared" si="23"/>
        <v>2.1138846615044429</v>
      </c>
      <c r="J110" s="92">
        <f t="shared" si="23"/>
        <v>221.03290299381715</v>
      </c>
      <c r="K110" s="92">
        <f t="shared" si="23"/>
        <v>305.33385646530468</v>
      </c>
      <c r="L110" s="92">
        <f t="shared" si="23"/>
        <v>304.96081954793942</v>
      </c>
      <c r="M110" s="92">
        <f t="shared" si="23"/>
        <v>110.28775721922244</v>
      </c>
      <c r="N110" s="92">
        <f t="shared" si="23"/>
        <v>0</v>
      </c>
      <c r="O110" s="92">
        <f t="shared" si="23"/>
        <v>174.8195145520217</v>
      </c>
      <c r="P110" s="92">
        <f t="shared" si="23"/>
        <v>1139.1778302915668</v>
      </c>
      <c r="Q110" s="92">
        <f t="shared" si="23"/>
        <v>99.387908596227675</v>
      </c>
      <c r="R110" s="250">
        <f>IF('Share Price Input'!H111&gt;1,'Share Price Input'!H111,NA())</f>
        <v>2084.15</v>
      </c>
      <c r="S110" s="92">
        <f t="shared" si="15"/>
        <v>0</v>
      </c>
      <c r="T110" s="92">
        <f t="shared" si="16"/>
        <v>8018.3750592134529</v>
      </c>
      <c r="U110" s="102">
        <f t="shared" si="17"/>
        <v>8018.3750592134529</v>
      </c>
      <c r="V110" s="103">
        <f t="shared" si="18"/>
        <v>8018.368493113453</v>
      </c>
      <c r="Z110" s="85"/>
      <c r="AA110" s="85"/>
    </row>
    <row r="111" spans="1:28" x14ac:dyDescent="0.2">
      <c r="A111" s="107">
        <v>2</v>
      </c>
      <c r="B111" s="224">
        <v>36192</v>
      </c>
      <c r="C111" s="106">
        <f t="shared" si="19"/>
        <v>3000</v>
      </c>
      <c r="D111" s="92">
        <f t="shared" si="24"/>
        <v>3931.851652578137</v>
      </c>
      <c r="E111" s="92">
        <f t="shared" si="23"/>
        <v>1159.8479023274381</v>
      </c>
      <c r="F111" s="92">
        <f t="shared" si="23"/>
        <v>0.1169839782335913</v>
      </c>
      <c r="G111" s="92">
        <f t="shared" si="23"/>
        <v>329.38319923469044</v>
      </c>
      <c r="H111" s="92">
        <f t="shared" si="23"/>
        <v>210.86596336779888</v>
      </c>
      <c r="I111" s="92">
        <f t="shared" si="23"/>
        <v>1.7102193901743021</v>
      </c>
      <c r="J111" s="92">
        <f t="shared" si="23"/>
        <v>236.89514412168742</v>
      </c>
      <c r="K111" s="92">
        <f t="shared" si="23"/>
        <v>171.45311015109462</v>
      </c>
      <c r="L111" s="92">
        <f t="shared" si="23"/>
        <v>297.36139062973609</v>
      </c>
      <c r="M111" s="92">
        <f t="shared" si="23"/>
        <v>122.04687222072951</v>
      </c>
      <c r="N111" s="92">
        <f t="shared" si="23"/>
        <v>0</v>
      </c>
      <c r="O111" s="92">
        <f t="shared" si="23"/>
        <v>168.8950891430386</v>
      </c>
      <c r="P111" s="92">
        <f t="shared" si="23"/>
        <v>1118.6356922236419</v>
      </c>
      <c r="Q111" s="92">
        <f t="shared" si="23"/>
        <v>503.41912992751156</v>
      </c>
      <c r="R111" s="250">
        <f>IF('Share Price Input'!H112&gt;1,'Share Price Input'!H112,NA())</f>
        <v>2084.6</v>
      </c>
      <c r="S111" s="92">
        <f t="shared" si="15"/>
        <v>0</v>
      </c>
      <c r="T111" s="92">
        <f t="shared" si="16"/>
        <v>8252.4757831939114</v>
      </c>
      <c r="U111" s="102">
        <f t="shared" si="17"/>
        <v>8252.4757831939114</v>
      </c>
      <c r="V111" s="103">
        <f t="shared" si="18"/>
        <v>8252.4692170939106</v>
      </c>
      <c r="Z111" s="85"/>
      <c r="AA111" s="85"/>
    </row>
    <row r="112" spans="1:28" x14ac:dyDescent="0.2">
      <c r="A112" s="107">
        <v>3</v>
      </c>
      <c r="B112" s="224">
        <v>36220</v>
      </c>
      <c r="C112" s="106">
        <f t="shared" si="19"/>
        <v>3030</v>
      </c>
      <c r="D112" s="92">
        <f t="shared" si="24"/>
        <v>3908.4806570325536</v>
      </c>
      <c r="E112" s="92">
        <f t="shared" si="23"/>
        <v>1171.57994011049</v>
      </c>
      <c r="F112" s="92">
        <f t="shared" si="23"/>
        <v>19.073839907264755</v>
      </c>
      <c r="G112" s="92">
        <f t="shared" si="23"/>
        <v>326.41616900834288</v>
      </c>
      <c r="H112" s="92">
        <f t="shared" si="23"/>
        <v>202.91981244495702</v>
      </c>
      <c r="I112" s="92">
        <f t="shared" si="23"/>
        <v>1.3491257043128542</v>
      </c>
      <c r="J112" s="92">
        <f t="shared" si="23"/>
        <v>252.33012565652083</v>
      </c>
      <c r="K112" s="92">
        <f t="shared" si="23"/>
        <v>63.644959408396801</v>
      </c>
      <c r="L112" s="92">
        <f t="shared" si="23"/>
        <v>289.81534063285113</v>
      </c>
      <c r="M112" s="92">
        <f t="shared" si="23"/>
        <v>134.25136437125968</v>
      </c>
      <c r="N112" s="92">
        <f t="shared" si="23"/>
        <v>0</v>
      </c>
      <c r="O112" s="92">
        <f t="shared" si="23"/>
        <v>163.06529347788</v>
      </c>
      <c r="P112" s="92">
        <f t="shared" si="23"/>
        <v>1090.359140298302</v>
      </c>
      <c r="Q112" s="92">
        <f t="shared" si="23"/>
        <v>340.22526691734038</v>
      </c>
      <c r="R112" s="250">
        <f>IF('Share Price Input'!H113&gt;1,'Share Price Input'!H113,NA())</f>
        <v>2067.5</v>
      </c>
      <c r="S112" s="92">
        <f t="shared" si="15"/>
        <v>0</v>
      </c>
      <c r="T112" s="92">
        <f t="shared" si="16"/>
        <v>7963.504468870472</v>
      </c>
      <c r="U112" s="102">
        <f t="shared" si="17"/>
        <v>7963.504468870472</v>
      </c>
      <c r="V112" s="103">
        <f t="shared" si="18"/>
        <v>7963.4979027704721</v>
      </c>
      <c r="Z112" s="85"/>
      <c r="AA112" s="85"/>
    </row>
    <row r="113" spans="1:28" x14ac:dyDescent="0.2">
      <c r="A113" s="107">
        <v>4</v>
      </c>
      <c r="B113" s="224">
        <v>36251</v>
      </c>
      <c r="C113" s="106">
        <f t="shared" si="19"/>
        <v>3060</v>
      </c>
      <c r="D113" s="92">
        <f t="shared" si="24"/>
        <v>3881.7615379084514</v>
      </c>
      <c r="E113" s="92">
        <f t="shared" si="23"/>
        <v>1182.4160165816052</v>
      </c>
      <c r="F113" s="92">
        <f t="shared" si="23"/>
        <v>65.617563143556566</v>
      </c>
      <c r="G113" s="92">
        <f t="shared" si="23"/>
        <v>321.43256003709689</v>
      </c>
      <c r="H113" s="92">
        <f t="shared" si="23"/>
        <v>194.38323317930934</v>
      </c>
      <c r="I113" s="92">
        <f t="shared" si="23"/>
        <v>1.0306786862058459</v>
      </c>
      <c r="J113" s="92">
        <f t="shared" si="23"/>
        <v>267.2146852829066</v>
      </c>
      <c r="K113" s="92">
        <f t="shared" si="23"/>
        <v>5.8218898609529788</v>
      </c>
      <c r="L113" s="92">
        <f t="shared" si="23"/>
        <v>282.32485466658085</v>
      </c>
      <c r="M113" s="92">
        <f t="shared" si="23"/>
        <v>146.87261064610118</v>
      </c>
      <c r="N113" s="92">
        <f t="shared" si="23"/>
        <v>0</v>
      </c>
      <c r="O113" s="92">
        <f t="shared" si="23"/>
        <v>157.33065405920138</v>
      </c>
      <c r="P113" s="92">
        <f t="shared" si="23"/>
        <v>1054.7527030329895</v>
      </c>
      <c r="Q113" s="92">
        <f t="shared" si="23"/>
        <v>0.8505614835422648</v>
      </c>
      <c r="R113" s="250">
        <f>IF('Share Price Input'!H114&gt;1,'Share Price Input'!H114,NA())</f>
        <v>2029.1999999999998</v>
      </c>
      <c r="S113" s="92">
        <f t="shared" si="15"/>
        <v>0</v>
      </c>
      <c r="T113" s="92">
        <f t="shared" si="16"/>
        <v>7561.8029824684982</v>
      </c>
      <c r="U113" s="102">
        <f t="shared" si="17"/>
        <v>7561.8029824684982</v>
      </c>
      <c r="V113" s="103">
        <f t="shared" si="18"/>
        <v>7561.7964163684983</v>
      </c>
      <c r="Z113" s="85"/>
      <c r="AA113" s="85"/>
    </row>
    <row r="114" spans="1:28" x14ac:dyDescent="0.2">
      <c r="A114" s="107">
        <v>5</v>
      </c>
      <c r="B114" s="224">
        <v>36281</v>
      </c>
      <c r="C114" s="106">
        <f t="shared" si="19"/>
        <v>3090</v>
      </c>
      <c r="D114" s="92">
        <f t="shared" si="24"/>
        <v>3851.7411696199906</v>
      </c>
      <c r="E114" s="92">
        <f t="shared" si="23"/>
        <v>1192.3385524216974</v>
      </c>
      <c r="F114" s="92">
        <f t="shared" si="23"/>
        <v>127.49934560552555</v>
      </c>
      <c r="G114" s="92">
        <f t="shared" si="23"/>
        <v>314.49469066078802</v>
      </c>
      <c r="H114" s="92">
        <f t="shared" si="23"/>
        <v>185.32001005974638</v>
      </c>
      <c r="I114" s="92">
        <f t="shared" si="23"/>
        <v>0.75494455060848509</v>
      </c>
      <c r="J114" s="92">
        <f t="shared" si="23"/>
        <v>281.43005273711913</v>
      </c>
      <c r="K114" s="92">
        <f t="shared" si="23"/>
        <v>10.809400413512662</v>
      </c>
      <c r="L114" s="92">
        <f t="shared" si="23"/>
        <v>274.89210175054819</v>
      </c>
      <c r="M114" s="92">
        <f t="shared" si="23"/>
        <v>159.88101061292443</v>
      </c>
      <c r="N114" s="92">
        <f t="shared" si="23"/>
        <v>0</v>
      </c>
      <c r="O114" s="92">
        <f t="shared" si="23"/>
        <v>151.6916887958771</v>
      </c>
      <c r="P114" s="92">
        <f t="shared" si="23"/>
        <v>1012.3257713646299</v>
      </c>
      <c r="Q114" s="92">
        <f t="shared" si="23"/>
        <v>298.50282649696231</v>
      </c>
      <c r="R114" s="250">
        <f>IF('Share Price Input'!H115&gt;1,'Share Price Input'!H115,NA())</f>
        <v>1984.8500000000001</v>
      </c>
      <c r="S114" s="92">
        <f t="shared" si="15"/>
        <v>0</v>
      </c>
      <c r="T114" s="92">
        <f t="shared" si="16"/>
        <v>7861.674998989929</v>
      </c>
      <c r="U114" s="102">
        <f t="shared" si="17"/>
        <v>7861.674998989929</v>
      </c>
      <c r="V114" s="103">
        <f t="shared" si="18"/>
        <v>7861.6684328899291</v>
      </c>
      <c r="Z114" s="85"/>
      <c r="AA114" s="85"/>
    </row>
    <row r="115" spans="1:28" x14ac:dyDescent="0.2">
      <c r="A115" s="107">
        <v>6</v>
      </c>
      <c r="B115" s="224">
        <v>36312</v>
      </c>
      <c r="C115" s="106">
        <f t="shared" si="19"/>
        <v>3120</v>
      </c>
      <c r="D115" s="92">
        <f t="shared" si="24"/>
        <v>3818.4722180941376</v>
      </c>
      <c r="E115" s="92">
        <f t="shared" si="23"/>
        <v>1201.3314503446209</v>
      </c>
      <c r="F115" s="92">
        <f t="shared" si="23"/>
        <v>188.43389629324307</v>
      </c>
      <c r="G115" s="92">
        <f t="shared" si="23"/>
        <v>305.68931658276836</v>
      </c>
      <c r="H115" s="92">
        <f t="shared" si="23"/>
        <v>175.79786260674564</v>
      </c>
      <c r="I115" s="92">
        <f t="shared" si="23"/>
        <v>0.52198063097731051</v>
      </c>
      <c r="J115" s="92">
        <f t="shared" si="23"/>
        <v>294.86279752582539</v>
      </c>
      <c r="K115" s="92">
        <f t="shared" si="23"/>
        <v>77.50123171959109</v>
      </c>
      <c r="L115" s="92">
        <f t="shared" si="23"/>
        <v>267.51923418662057</v>
      </c>
      <c r="M115" s="92">
        <f t="shared" si="23"/>
        <v>173.24605585326162</v>
      </c>
      <c r="N115" s="92">
        <f t="shared" si="23"/>
        <v>0</v>
      </c>
      <c r="O115" s="92">
        <f t="shared" si="23"/>
        <v>146.14890695621693</v>
      </c>
      <c r="P115" s="92">
        <f t="shared" si="23"/>
        <v>963.68531122785271</v>
      </c>
      <c r="Q115" s="92">
        <f t="shared" si="23"/>
        <v>519.94933261138624</v>
      </c>
      <c r="R115" s="250">
        <f>IF('Share Price Input'!H116&gt;1,'Share Price Input'!H116,NA())</f>
        <v>1876.2</v>
      </c>
      <c r="S115" s="92">
        <f t="shared" si="15"/>
        <v>0</v>
      </c>
      <c r="T115" s="92">
        <f t="shared" si="16"/>
        <v>8133.1530285332474</v>
      </c>
      <c r="U115" s="102">
        <f t="shared" si="17"/>
        <v>8133.1530285332474</v>
      </c>
      <c r="V115" s="103">
        <f t="shared" si="18"/>
        <v>8133.1464624332475</v>
      </c>
      <c r="Z115" s="85"/>
      <c r="AA115" s="85"/>
    </row>
    <row r="116" spans="1:28" x14ac:dyDescent="0.2">
      <c r="A116" s="107">
        <v>7</v>
      </c>
      <c r="B116" s="224">
        <v>36342</v>
      </c>
      <c r="C116" s="106">
        <f t="shared" si="19"/>
        <v>3150</v>
      </c>
      <c r="D116" s="92">
        <f t="shared" si="24"/>
        <v>3782.0130483767352</v>
      </c>
      <c r="E116" s="92">
        <f t="shared" si="23"/>
        <v>1209.380121211723</v>
      </c>
      <c r="F116" s="92">
        <f t="shared" si="23"/>
        <v>232.38520508516501</v>
      </c>
      <c r="G116" s="92">
        <f t="shared" si="23"/>
        <v>295.12654601926056</v>
      </c>
      <c r="H116" s="92">
        <f t="shared" si="23"/>
        <v>165.88793937870841</v>
      </c>
      <c r="I116" s="92">
        <f t="shared" si="23"/>
        <v>0.33183536754893339</v>
      </c>
      <c r="J116" s="92">
        <f t="shared" si="23"/>
        <v>307.40573403647539</v>
      </c>
      <c r="K116" s="92">
        <f t="shared" si="23"/>
        <v>191.10474104910926</v>
      </c>
      <c r="L116" s="92">
        <f t="shared" si="23"/>
        <v>260.20838693566594</v>
      </c>
      <c r="M116" s="92">
        <f t="shared" si="23"/>
        <v>186.93640151347495</v>
      </c>
      <c r="N116" s="92">
        <f t="shared" si="23"/>
        <v>0</v>
      </c>
      <c r="O116" s="92">
        <f t="shared" si="23"/>
        <v>140.70280912198155</v>
      </c>
      <c r="P116" s="92">
        <f t="shared" si="23"/>
        <v>909.5271802109055</v>
      </c>
      <c r="Q116" s="92">
        <f t="shared" si="23"/>
        <v>134.56117312907995</v>
      </c>
      <c r="R116" s="250">
        <f>IF('Share Price Input'!H117&gt;1,'Share Price Input'!H117,NA())</f>
        <v>1833.55</v>
      </c>
      <c r="S116" s="92">
        <f t="shared" si="15"/>
        <v>0</v>
      </c>
      <c r="T116" s="92">
        <f t="shared" si="16"/>
        <v>7815.5645553358336</v>
      </c>
      <c r="U116" s="102">
        <f t="shared" si="17"/>
        <v>7815.5645553358336</v>
      </c>
      <c r="V116" s="103">
        <f t="shared" si="18"/>
        <v>7815.5579892358337</v>
      </c>
      <c r="Z116" s="85"/>
      <c r="AA116" s="85"/>
    </row>
    <row r="117" spans="1:28" x14ac:dyDescent="0.2">
      <c r="A117" s="107">
        <v>8</v>
      </c>
      <c r="B117" s="224">
        <v>36373</v>
      </c>
      <c r="C117" s="106">
        <f t="shared" si="19"/>
        <v>3180</v>
      </c>
      <c r="D117" s="92">
        <f t="shared" si="24"/>
        <v>3742.4276222403792</v>
      </c>
      <c r="E117" s="92">
        <f t="shared" ref="E117:Q126" si="25">(SIN(($C117*PI()/180*E$6+E$7*PI()/180))*E$5)+E$5</f>
        <v>1216.4715076997413</v>
      </c>
      <c r="F117" s="92">
        <f t="shared" si="25"/>
        <v>247.78670384075636</v>
      </c>
      <c r="G117" s="92">
        <f t="shared" si="25"/>
        <v>282.9384628334617</v>
      </c>
      <c r="H117" s="92">
        <f t="shared" si="25"/>
        <v>155.66428635686214</v>
      </c>
      <c r="I117" s="92">
        <f t="shared" si="25"/>
        <v>0.18454829726783828</v>
      </c>
      <c r="J117" s="92">
        <f t="shared" si="25"/>
        <v>318.95877681712057</v>
      </c>
      <c r="K117" s="92">
        <f t="shared" si="25"/>
        <v>326.42199795864485</v>
      </c>
      <c r="L117" s="92">
        <f t="shared" si="25"/>
        <v>252.96167699933451</v>
      </c>
      <c r="M117" s="92">
        <f t="shared" si="25"/>
        <v>200.91993981740171</v>
      </c>
      <c r="N117" s="92">
        <f t="shared" si="25"/>
        <v>0</v>
      </c>
      <c r="O117" s="92">
        <f t="shared" si="25"/>
        <v>135.35388714316719</v>
      </c>
      <c r="P117" s="92">
        <f t="shared" si="25"/>
        <v>850.62617251449683</v>
      </c>
      <c r="Q117" s="92">
        <f t="shared" si="25"/>
        <v>65.803347830539877</v>
      </c>
      <c r="R117" s="250">
        <f>IF('Share Price Input'!H118&gt;1,'Share Price Input'!H118,NA())</f>
        <v>1832.75</v>
      </c>
      <c r="S117" s="92">
        <f t="shared" si="15"/>
        <v>0</v>
      </c>
      <c r="T117" s="92">
        <f t="shared" si="16"/>
        <v>7796.5123642491744</v>
      </c>
      <c r="U117" s="102">
        <f t="shared" si="17"/>
        <v>7796.5123642491744</v>
      </c>
      <c r="V117" s="103">
        <f t="shared" si="18"/>
        <v>7796.5057981491746</v>
      </c>
      <c r="Z117" s="85"/>
      <c r="AA117" s="85"/>
    </row>
    <row r="118" spans="1:28" x14ac:dyDescent="0.2">
      <c r="A118" s="107">
        <v>9</v>
      </c>
      <c r="B118" s="224">
        <v>36404</v>
      </c>
      <c r="C118" s="106">
        <f t="shared" si="19"/>
        <v>3210</v>
      </c>
      <c r="D118" s="92">
        <f t="shared" si="24"/>
        <v>3699.7853859737288</v>
      </c>
      <c r="E118" s="92">
        <f t="shared" si="25"/>
        <v>1222.594105483641</v>
      </c>
      <c r="F118" s="92">
        <f t="shared" si="25"/>
        <v>230.58521440174445</v>
      </c>
      <c r="G118" s="92">
        <f t="shared" si="25"/>
        <v>269.2774748716339</v>
      </c>
      <c r="H118" s="92">
        <f t="shared" si="25"/>
        <v>145.20329368089841</v>
      </c>
      <c r="I118" s="92">
        <f t="shared" si="25"/>
        <v>8.0150045565346772E-2</v>
      </c>
      <c r="J118" s="92">
        <f t="shared" si="25"/>
        <v>329.42973920101986</v>
      </c>
      <c r="K118" s="92">
        <f t="shared" si="25"/>
        <v>453.43883433380699</v>
      </c>
      <c r="L118" s="92">
        <f t="shared" si="25"/>
        <v>245.78120280703743</v>
      </c>
      <c r="M118" s="92">
        <f t="shared" si="25"/>
        <v>215.16387536827386</v>
      </c>
      <c r="N118" s="92">
        <f t="shared" si="25"/>
        <v>0</v>
      </c>
      <c r="O118" s="92">
        <f t="shared" si="25"/>
        <v>130.10262409359098</v>
      </c>
      <c r="P118" s="92">
        <f t="shared" si="25"/>
        <v>787.82493463180606</v>
      </c>
      <c r="Q118" s="92">
        <f t="shared" si="25"/>
        <v>478.43298160906642</v>
      </c>
      <c r="R118" s="250">
        <f>IF('Share Price Input'!H119&gt;1,'Share Price Input'!H119,NA())</f>
        <v>1881</v>
      </c>
      <c r="S118" s="92">
        <f t="shared" si="15"/>
        <v>0</v>
      </c>
      <c r="T118" s="92">
        <f t="shared" si="16"/>
        <v>8207.6932504018114</v>
      </c>
      <c r="U118" s="102">
        <f t="shared" si="17"/>
        <v>8207.6932504018114</v>
      </c>
      <c r="V118" s="103">
        <f t="shared" si="18"/>
        <v>8207.6866843018106</v>
      </c>
      <c r="Z118" s="85"/>
      <c r="AA118" s="85"/>
    </row>
    <row r="119" spans="1:28" x14ac:dyDescent="0.2">
      <c r="A119" s="107">
        <v>10</v>
      </c>
      <c r="B119" s="224">
        <v>36434</v>
      </c>
      <c r="C119" s="106">
        <f t="shared" si="19"/>
        <v>3240</v>
      </c>
      <c r="D119" s="92">
        <f t="shared" si="24"/>
        <v>3654.1611485491239</v>
      </c>
      <c r="E119" s="92">
        <f t="shared" si="25"/>
        <v>1227.7379819000305</v>
      </c>
      <c r="F119" s="92">
        <f t="shared" si="25"/>
        <v>185.30761446947457</v>
      </c>
      <c r="G119" s="92">
        <f t="shared" si="25"/>
        <v>254.31440815468221</v>
      </c>
      <c r="H119" s="92">
        <f t="shared" si="25"/>
        <v>134.58312486929094</v>
      </c>
      <c r="I119" s="92">
        <f t="shared" si="25"/>
        <v>1.866231999187562E-2</v>
      </c>
      <c r="J119" s="92">
        <f t="shared" si="25"/>
        <v>338.73506890345612</v>
      </c>
      <c r="K119" s="92">
        <f t="shared" si="25"/>
        <v>543.9821644397008</v>
      </c>
      <c r="L119" s="92">
        <f t="shared" si="25"/>
        <v>238.66904360830526</v>
      </c>
      <c r="M119" s="92">
        <f t="shared" si="25"/>
        <v>229.63480206330149</v>
      </c>
      <c r="N119" s="92">
        <f t="shared" si="25"/>
        <v>0</v>
      </c>
      <c r="O119" s="92">
        <f t="shared" si="25"/>
        <v>124.94949422725927</v>
      </c>
      <c r="P119" s="92">
        <f t="shared" si="25"/>
        <v>722.02191032363817</v>
      </c>
      <c r="Q119" s="92">
        <f t="shared" si="25"/>
        <v>383.70920297920259</v>
      </c>
      <c r="R119" s="250">
        <f>IF('Share Price Input'!H120&gt;1,'Share Price Input'!H120,NA())</f>
        <v>2204.5500000000002</v>
      </c>
      <c r="S119" s="92">
        <f t="shared" si="15"/>
        <v>0</v>
      </c>
      <c r="T119" s="92">
        <f t="shared" si="16"/>
        <v>8037.8180607074592</v>
      </c>
      <c r="U119" s="102">
        <f t="shared" si="17"/>
        <v>8037.8180607074592</v>
      </c>
      <c r="V119" s="103">
        <f t="shared" si="18"/>
        <v>8037.8114946074593</v>
      </c>
      <c r="Z119" s="85"/>
      <c r="AA119" s="85"/>
      <c r="AB119" s="85"/>
    </row>
    <row r="120" spans="1:28" x14ac:dyDescent="0.2">
      <c r="A120" s="107">
        <v>11</v>
      </c>
      <c r="B120" s="224">
        <v>36465</v>
      </c>
      <c r="C120" s="106">
        <f t="shared" si="19"/>
        <v>3270</v>
      </c>
      <c r="D120" s="92">
        <f t="shared" si="24"/>
        <v>3605.634950382228</v>
      </c>
      <c r="E120" s="92">
        <f t="shared" si="25"/>
        <v>1231.8947920608782</v>
      </c>
      <c r="F120" s="92">
        <f t="shared" si="25"/>
        <v>123.86950927280759</v>
      </c>
      <c r="G120" s="92">
        <f t="shared" si="25"/>
        <v>238.23637075670064</v>
      </c>
      <c r="H120" s="92">
        <f t="shared" si="25"/>
        <v>123.88313278909483</v>
      </c>
      <c r="I120" s="92">
        <f t="shared" si="25"/>
        <v>9.7905703029255164E-5</v>
      </c>
      <c r="J120" s="92">
        <f t="shared" si="25"/>
        <v>346.80051472113325</v>
      </c>
      <c r="K120" s="92">
        <f t="shared" si="25"/>
        <v>577.96894200787392</v>
      </c>
      <c r="L120" s="92">
        <f t="shared" si="25"/>
        <v>231.62725887069857</v>
      </c>
      <c r="M120" s="92">
        <f t="shared" si="25"/>
        <v>244.2987814405424</v>
      </c>
      <c r="N120" s="92">
        <f t="shared" si="25"/>
        <v>0</v>
      </c>
      <c r="O120" s="92">
        <f t="shared" si="25"/>
        <v>119.89496293553793</v>
      </c>
      <c r="P120" s="92">
        <f t="shared" si="25"/>
        <v>654.1584873495998</v>
      </c>
      <c r="Q120" s="92">
        <f t="shared" si="25"/>
        <v>8.6086121798837212</v>
      </c>
      <c r="R120" s="250">
        <f>IF('Share Price Input'!H121&gt;1,'Share Price Input'!H121,NA())</f>
        <v>2078.65</v>
      </c>
      <c r="S120" s="92">
        <f t="shared" si="15"/>
        <v>0</v>
      </c>
      <c r="T120" s="92">
        <f t="shared" si="16"/>
        <v>7506.869846572682</v>
      </c>
      <c r="U120" s="102">
        <f t="shared" si="17"/>
        <v>7506.869846572682</v>
      </c>
      <c r="V120" s="103">
        <f t="shared" si="18"/>
        <v>7506.8632804726822</v>
      </c>
      <c r="Z120" s="85"/>
      <c r="AA120" s="85"/>
    </row>
    <row r="121" spans="1:28" x14ac:dyDescent="0.2">
      <c r="A121" s="107">
        <v>12</v>
      </c>
      <c r="B121" s="224">
        <v>36495</v>
      </c>
      <c r="C121" s="106">
        <f t="shared" si="19"/>
        <v>3300</v>
      </c>
      <c r="D121" s="92">
        <f t="shared" si="24"/>
        <v>3554.2919229139416</v>
      </c>
      <c r="E121" s="92">
        <f t="shared" si="25"/>
        <v>1235.0577923913866</v>
      </c>
      <c r="F121" s="92">
        <f t="shared" si="25"/>
        <v>62.439428252973684</v>
      </c>
      <c r="G121" s="92">
        <f t="shared" si="25"/>
        <v>221.24441308197385</v>
      </c>
      <c r="H121" s="92">
        <f t="shared" si="25"/>
        <v>113.18326673905635</v>
      </c>
      <c r="I121" s="92">
        <f t="shared" si="25"/>
        <v>2.4460662801374156E-2</v>
      </c>
      <c r="J121" s="92">
        <f t="shared" si="25"/>
        <v>353.5617190142641</v>
      </c>
      <c r="K121" s="92">
        <f t="shared" si="25"/>
        <v>547.86069870918948</v>
      </c>
      <c r="L121" s="92">
        <f t="shared" si="25"/>
        <v>224.65788768344976</v>
      </c>
      <c r="M121" s="92">
        <f t="shared" si="25"/>
        <v>259.12142227429695</v>
      </c>
      <c r="N121" s="92">
        <f t="shared" si="25"/>
        <v>0</v>
      </c>
      <c r="O121" s="92">
        <f t="shared" si="25"/>
        <v>114.93948670512282</v>
      </c>
      <c r="P121" s="92">
        <f t="shared" si="25"/>
        <v>585.20552983614948</v>
      </c>
      <c r="Q121" s="92">
        <f t="shared" si="25"/>
        <v>251.9451931837107</v>
      </c>
      <c r="R121" s="250">
        <f>IF('Share Price Input'!H122&gt;1,'Share Price Input'!H122,NA())</f>
        <v>2006.9499999999998</v>
      </c>
      <c r="S121" s="92">
        <f t="shared" si="15"/>
        <v>0</v>
      </c>
      <c r="T121" s="92">
        <f t="shared" si="16"/>
        <v>7523.5266553483189</v>
      </c>
      <c r="U121" s="102">
        <f t="shared" si="17"/>
        <v>7523.5266553483189</v>
      </c>
      <c r="V121" s="103">
        <f t="shared" si="18"/>
        <v>7523.520089248319</v>
      </c>
      <c r="Z121" s="85"/>
      <c r="AA121" s="85"/>
    </row>
    <row r="122" spans="1:28" x14ac:dyDescent="0.2">
      <c r="A122" s="107">
        <v>1</v>
      </c>
      <c r="B122" s="224">
        <v>36526</v>
      </c>
      <c r="C122" s="106">
        <f t="shared" si="19"/>
        <v>3330</v>
      </c>
      <c r="D122" s="92">
        <f t="shared" si="24"/>
        <v>3500.2221392609204</v>
      </c>
      <c r="E122" s="92">
        <f t="shared" si="25"/>
        <v>1237.2218515700647</v>
      </c>
      <c r="F122" s="92">
        <f t="shared" si="25"/>
        <v>17.18378914643543</v>
      </c>
      <c r="G122" s="92">
        <f t="shared" si="25"/>
        <v>203.55101379786191</v>
      </c>
      <c r="H122" s="92">
        <f t="shared" si="25"/>
        <v>102.56347507623511</v>
      </c>
      <c r="I122" s="92">
        <f t="shared" si="25"/>
        <v>9.1745525533696082E-2</v>
      </c>
      <c r="J122" s="92">
        <f t="shared" si="25"/>
        <v>358.96473124368936</v>
      </c>
      <c r="K122" s="92">
        <f t="shared" si="25"/>
        <v>460.33562102654571</v>
      </c>
      <c r="L122" s="92">
        <f t="shared" si="25"/>
        <v>217.7629481670034</v>
      </c>
      <c r="M122" s="92">
        <f t="shared" si="25"/>
        <v>274.06796123237132</v>
      </c>
      <c r="N122" s="92">
        <f t="shared" si="25"/>
        <v>0</v>
      </c>
      <c r="O122" s="92">
        <f t="shared" si="25"/>
        <v>110.0835130768121</v>
      </c>
      <c r="P122" s="92">
        <f t="shared" si="25"/>
        <v>516.14948895137309</v>
      </c>
      <c r="Q122" s="92">
        <f t="shared" si="25"/>
        <v>530.63716157585361</v>
      </c>
      <c r="R122" s="250">
        <f>IF('Share Price Input'!H123&gt;1,'Share Price Input'!H123,NA())</f>
        <v>2010.1499999999999</v>
      </c>
      <c r="S122" s="92">
        <f t="shared" si="15"/>
        <v>0</v>
      </c>
      <c r="T122" s="92">
        <f t="shared" si="16"/>
        <v>7528.8288735506994</v>
      </c>
      <c r="U122" s="102">
        <f t="shared" si="17"/>
        <v>7528.8288735506994</v>
      </c>
      <c r="V122" s="103">
        <f t="shared" si="18"/>
        <v>7528.8223074506996</v>
      </c>
      <c r="Z122" s="85"/>
      <c r="AA122" s="85"/>
    </row>
    <row r="123" spans="1:28" x14ac:dyDescent="0.2">
      <c r="A123" s="107">
        <v>2</v>
      </c>
      <c r="B123" s="224">
        <v>36557</v>
      </c>
      <c r="C123" s="106">
        <f t="shared" si="19"/>
        <v>3360</v>
      </c>
      <c r="D123" s="92">
        <f t="shared" si="24"/>
        <v>3443.5204561967244</v>
      </c>
      <c r="E123" s="92">
        <f t="shared" si="25"/>
        <v>1238.3834588532477</v>
      </c>
      <c r="F123" s="92">
        <f t="shared" si="25"/>
        <v>1.2417800411711255E-2</v>
      </c>
      <c r="G123" s="92">
        <f t="shared" si="25"/>
        <v>185.37742286113274</v>
      </c>
      <c r="H123" s="92">
        <f t="shared" si="25"/>
        <v>92.103107849668149</v>
      </c>
      <c r="I123" s="92">
        <f t="shared" si="25"/>
        <v>0.20193850334445074</v>
      </c>
      <c r="J123" s="92">
        <f t="shared" si="25"/>
        <v>362.96643846529111</v>
      </c>
      <c r="K123" s="92">
        <f t="shared" si="25"/>
        <v>334.80728898505367</v>
      </c>
      <c r="L123" s="92">
        <f t="shared" si="25"/>
        <v>210.94443688862867</v>
      </c>
      <c r="M123" s="92">
        <f t="shared" si="25"/>
        <v>289.10334440603526</v>
      </c>
      <c r="N123" s="92">
        <f t="shared" si="25"/>
        <v>0</v>
      </c>
      <c r="O123" s="92">
        <f t="shared" si="25"/>
        <v>105.32748060508834</v>
      </c>
      <c r="P123" s="92">
        <f t="shared" si="25"/>
        <v>447.97829058924634</v>
      </c>
      <c r="Q123" s="92">
        <f t="shared" si="25"/>
        <v>176.8843470662066</v>
      </c>
      <c r="R123" s="250">
        <f>IF('Share Price Input'!H124&gt;1,'Share Price Input'!H124,NA())</f>
        <v>2106.5</v>
      </c>
      <c r="S123" s="92">
        <f t="shared" si="15"/>
        <v>0</v>
      </c>
      <c r="T123" s="92">
        <f t="shared" si="16"/>
        <v>6887.6038629700797</v>
      </c>
      <c r="U123" s="102">
        <f t="shared" si="17"/>
        <v>6887.6038629700797</v>
      </c>
      <c r="V123" s="103">
        <f t="shared" si="18"/>
        <v>6887.5972968700798</v>
      </c>
      <c r="Z123" s="85"/>
      <c r="AA123" s="85"/>
    </row>
    <row r="124" spans="1:28" x14ac:dyDescent="0.2">
      <c r="A124" s="107">
        <v>3</v>
      </c>
      <c r="B124" s="224">
        <v>36586</v>
      </c>
      <c r="C124" s="106">
        <f t="shared" si="19"/>
        <v>3390</v>
      </c>
      <c r="D124" s="92">
        <f t="shared" si="24"/>
        <v>3384.2863477408118</v>
      </c>
      <c r="E124" s="92">
        <f t="shared" si="25"/>
        <v>1238.5407297705617</v>
      </c>
      <c r="F124" s="92">
        <f t="shared" si="25"/>
        <v>15.44426580473062</v>
      </c>
      <c r="G124" s="92">
        <f t="shared" si="25"/>
        <v>166.95089486229895</v>
      </c>
      <c r="H124" s="92">
        <f t="shared" si="25"/>
        <v>81.880323904531721</v>
      </c>
      <c r="I124" s="92">
        <f t="shared" si="25"/>
        <v>0.35501668378466888</v>
      </c>
      <c r="J124" s="92">
        <f t="shared" si="25"/>
        <v>365.53490934660238</v>
      </c>
      <c r="K124" s="92">
        <f t="shared" si="25"/>
        <v>199.11862925246118</v>
      </c>
      <c r="L124" s="92">
        <f t="shared" si="25"/>
        <v>204.2043282842738</v>
      </c>
      <c r="M124" s="92">
        <f t="shared" si="25"/>
        <v>304.19230952146154</v>
      </c>
      <c r="N124" s="92">
        <f t="shared" si="25"/>
        <v>0</v>
      </c>
      <c r="O124" s="92">
        <f t="shared" si="25"/>
        <v>100.67181881851138</v>
      </c>
      <c r="P124" s="92">
        <f t="shared" si="25"/>
        <v>381.66720195627028</v>
      </c>
      <c r="Q124" s="92">
        <f t="shared" si="25"/>
        <v>38.347308848717915</v>
      </c>
      <c r="R124" s="250">
        <f>IF('Share Price Input'!H125&gt;1,'Share Price Input'!H125,NA())</f>
        <v>1996.15</v>
      </c>
      <c r="S124" s="92">
        <f t="shared" si="15"/>
        <v>0</v>
      </c>
      <c r="T124" s="92">
        <f t="shared" si="16"/>
        <v>6481.1875186950183</v>
      </c>
      <c r="U124" s="102">
        <f t="shared" si="17"/>
        <v>6481.1875186950183</v>
      </c>
      <c r="V124" s="103">
        <f t="shared" si="18"/>
        <v>6481.1809525950184</v>
      </c>
      <c r="Z124" s="85"/>
      <c r="AA124" s="85"/>
    </row>
    <row r="125" spans="1:28" x14ac:dyDescent="0.2">
      <c r="A125" s="107">
        <v>4</v>
      </c>
      <c r="B125" s="224">
        <v>36617</v>
      </c>
      <c r="C125" s="106">
        <f t="shared" si="19"/>
        <v>3420</v>
      </c>
      <c r="D125" s="92">
        <f t="shared" si="24"/>
        <v>3322.6237306473031</v>
      </c>
      <c r="E125" s="92">
        <f t="shared" si="25"/>
        <v>1237.6934091820908</v>
      </c>
      <c r="F125" s="92">
        <f t="shared" si="25"/>
        <v>59.418168056860765</v>
      </c>
      <c r="G125" s="92">
        <f t="shared" si="25"/>
        <v>148.5018472840429</v>
      </c>
      <c r="H125" s="92">
        <f t="shared" si="25"/>
        <v>71.971506886861931</v>
      </c>
      <c r="I125" s="92">
        <f t="shared" si="25"/>
        <v>0.55094823727614539</v>
      </c>
      <c r="J125" s="92">
        <f t="shared" si="25"/>
        <v>366.64964896055756</v>
      </c>
      <c r="K125" s="92">
        <f t="shared" si="25"/>
        <v>83.366189286516175</v>
      </c>
      <c r="L125" s="92">
        <f t="shared" si="25"/>
        <v>197.54457408682953</v>
      </c>
      <c r="M125" s="92">
        <f t="shared" si="25"/>
        <v>319.29946863984469</v>
      </c>
      <c r="N125" s="92">
        <f t="shared" si="25"/>
        <v>0</v>
      </c>
      <c r="O125" s="92">
        <f t="shared" si="25"/>
        <v>96.116948180926556</v>
      </c>
      <c r="P125" s="92">
        <f t="shared" si="25"/>
        <v>318.1648792551361</v>
      </c>
      <c r="Q125" s="92">
        <f t="shared" si="25"/>
        <v>446.98774013928266</v>
      </c>
      <c r="R125" s="250">
        <f>IF('Share Price Input'!H126&gt;1,'Share Price Input'!H126,NA())</f>
        <v>1948.0500000000002</v>
      </c>
      <c r="S125" s="92">
        <f t="shared" si="15"/>
        <v>0</v>
      </c>
      <c r="T125" s="92">
        <f t="shared" si="16"/>
        <v>6668.8824927435307</v>
      </c>
      <c r="U125" s="102">
        <f t="shared" si="17"/>
        <v>6668.8824927435307</v>
      </c>
      <c r="V125" s="103">
        <f t="shared" si="18"/>
        <v>6668.8759266435309</v>
      </c>
      <c r="Z125" s="85"/>
      <c r="AA125" s="85"/>
    </row>
    <row r="126" spans="1:28" x14ac:dyDescent="0.2">
      <c r="A126" s="107">
        <v>5</v>
      </c>
      <c r="B126" s="224">
        <v>36647</v>
      </c>
      <c r="C126" s="106">
        <f t="shared" si="19"/>
        <v>3450</v>
      </c>
      <c r="D126" s="92">
        <f t="shared" si="24"/>
        <v>3258.6407820996756</v>
      </c>
      <c r="E126" s="92">
        <f t="shared" si="25"/>
        <v>1235.8428716922899</v>
      </c>
      <c r="F126" s="92">
        <f t="shared" si="25"/>
        <v>120.36161054561414</v>
      </c>
      <c r="G126" s="92">
        <f t="shared" si="25"/>
        <v>130.26097920874963</v>
      </c>
      <c r="H126" s="92">
        <f t="shared" si="25"/>
        <v>62.450694512388296</v>
      </c>
      <c r="I126" s="92">
        <f t="shared" si="25"/>
        <v>0.78969242373003112</v>
      </c>
      <c r="J126" s="92">
        <f t="shared" si="25"/>
        <v>366.3017623232771</v>
      </c>
      <c r="K126" s="92">
        <f t="shared" si="25"/>
        <v>13.224545058796252</v>
      </c>
      <c r="L126" s="92">
        <f t="shared" si="25"/>
        <v>190.96710276096462</v>
      </c>
      <c r="M126" s="92">
        <f t="shared" si="25"/>
        <v>334.38939115223837</v>
      </c>
      <c r="N126" s="92">
        <f t="shared" si="25"/>
        <v>0</v>
      </c>
      <c r="O126" s="92">
        <f t="shared" si="25"/>
        <v>91.663280053492372</v>
      </c>
      <c r="P126" s="92">
        <f t="shared" si="25"/>
        <v>258.37979606933123</v>
      </c>
      <c r="Q126" s="92">
        <f t="shared" si="25"/>
        <v>423.62367463422061</v>
      </c>
      <c r="R126" s="250">
        <f>IF('Share Price Input'!H127&gt;1,'Share Price Input'!H127,NA())</f>
        <v>1913.95</v>
      </c>
      <c r="S126" s="92">
        <f t="shared" si="15"/>
        <v>0</v>
      </c>
      <c r="T126" s="92">
        <f t="shared" si="16"/>
        <v>6486.8896164347689</v>
      </c>
      <c r="U126" s="102">
        <f t="shared" si="17"/>
        <v>6486.8896164347689</v>
      </c>
      <c r="V126" s="103">
        <f t="shared" si="18"/>
        <v>6486.883050334769</v>
      </c>
      <c r="Z126" s="85"/>
      <c r="AA126" s="85"/>
    </row>
    <row r="127" spans="1:28" x14ac:dyDescent="0.2">
      <c r="A127" s="107">
        <v>6</v>
      </c>
      <c r="B127" s="224">
        <v>36678</v>
      </c>
      <c r="C127" s="106">
        <f t="shared" si="19"/>
        <v>3480</v>
      </c>
      <c r="D127" s="92">
        <f t="shared" si="24"/>
        <v>3192.4497499312311</v>
      </c>
      <c r="E127" s="92">
        <f t="shared" ref="E127:Q136" si="26">(SIN(($C127*PI()/180*E$6+E$7*PI()/180))*E$5)+E$5</f>
        <v>1232.9921194199701</v>
      </c>
      <c r="F127" s="92">
        <f t="shared" si="26"/>
        <v>182.23624311395605</v>
      </c>
      <c r="G127" s="92">
        <f t="shared" si="26"/>
        <v>112.45638650472981</v>
      </c>
      <c r="H127" s="92">
        <f t="shared" si="26"/>
        <v>53.389025363936923</v>
      </c>
      <c r="I127" s="92">
        <f t="shared" si="26"/>
        <v>1.071199601017554</v>
      </c>
      <c r="J127" s="92">
        <f t="shared" si="26"/>
        <v>364.49402537094545</v>
      </c>
      <c r="K127" s="92">
        <f t="shared" si="26"/>
        <v>4.2515282143652371</v>
      </c>
      <c r="L127" s="92">
        <f t="shared" si="26"/>
        <v>184.47381894470129</v>
      </c>
      <c r="M127" s="92">
        <f t="shared" si="26"/>
        <v>349.4266868744682</v>
      </c>
      <c r="N127" s="92">
        <f t="shared" si="26"/>
        <v>0</v>
      </c>
      <c r="O127" s="92">
        <f t="shared" si="26"/>
        <v>87.311216657528348</v>
      </c>
      <c r="P127" s="92">
        <f t="shared" si="26"/>
        <v>203.1672466062326</v>
      </c>
      <c r="Q127" s="92">
        <f t="shared" si="26"/>
        <v>24.239958301516879</v>
      </c>
      <c r="R127" s="250">
        <f>IF('Share Price Input'!H128&gt;1,'Share Price Input'!H128,NA())</f>
        <v>1977.25</v>
      </c>
      <c r="S127" s="92">
        <f t="shared" si="15"/>
        <v>0</v>
      </c>
      <c r="T127" s="92">
        <f t="shared" si="16"/>
        <v>5991.9526388045997</v>
      </c>
      <c r="U127" s="102">
        <f t="shared" si="17"/>
        <v>5991.9526388045997</v>
      </c>
      <c r="V127" s="103">
        <f t="shared" si="18"/>
        <v>5991.9460727045998</v>
      </c>
      <c r="Z127" s="85"/>
      <c r="AA127" s="85"/>
    </row>
    <row r="128" spans="1:28" x14ac:dyDescent="0.2">
      <c r="A128" s="107">
        <v>7</v>
      </c>
      <c r="B128" s="224">
        <v>36708</v>
      </c>
      <c r="C128" s="106">
        <f t="shared" si="19"/>
        <v>3510</v>
      </c>
      <c r="D128" s="92">
        <f t="shared" si="24"/>
        <v>3124.166755704262</v>
      </c>
      <c r="E128" s="92">
        <f t="shared" si="26"/>
        <v>1229.1457771279743</v>
      </c>
      <c r="F128" s="92">
        <f t="shared" si="26"/>
        <v>228.75865638355421</v>
      </c>
      <c r="G128" s="92">
        <f t="shared" si="26"/>
        <v>95.310709564752969</v>
      </c>
      <c r="H128" s="92">
        <f t="shared" si="26"/>
        <v>44.854207350863703</v>
      </c>
      <c r="I128" s="92">
        <f t="shared" si="26"/>
        <v>1.3954112352924142</v>
      </c>
      <c r="J128" s="92">
        <f t="shared" si="26"/>
        <v>361.24086280942981</v>
      </c>
      <c r="K128" s="92">
        <f t="shared" si="26"/>
        <v>58.43740697335204</v>
      </c>
      <c r="L128" s="92">
        <f t="shared" si="26"/>
        <v>178.06660289788931</v>
      </c>
      <c r="M128" s="92">
        <f t="shared" si="26"/>
        <v>364.37608904723277</v>
      </c>
      <c r="N128" s="92">
        <f t="shared" si="26"/>
        <v>0</v>
      </c>
      <c r="O128" s="92">
        <f t="shared" si="26"/>
        <v>83.061151038190019</v>
      </c>
      <c r="P128" s="92">
        <f t="shared" si="26"/>
        <v>153.31710973217054</v>
      </c>
      <c r="Q128" s="92">
        <f t="shared" si="26"/>
        <v>205.83766769460303</v>
      </c>
      <c r="R128" s="250">
        <f>IF('Share Price Input'!H129&gt;1,'Share Price Input'!H129,NA())</f>
        <v>1944.4</v>
      </c>
      <c r="S128" s="92">
        <f t="shared" si="15"/>
        <v>0</v>
      </c>
      <c r="T128" s="92">
        <f t="shared" si="16"/>
        <v>6127.961841459567</v>
      </c>
      <c r="U128" s="102">
        <f t="shared" si="17"/>
        <v>6127.961841459567</v>
      </c>
      <c r="V128" s="103">
        <f t="shared" si="18"/>
        <v>6127.9552753595672</v>
      </c>
      <c r="Z128" s="85"/>
      <c r="AA128" s="85"/>
    </row>
    <row r="129" spans="1:28" x14ac:dyDescent="0.2">
      <c r="A129" s="107">
        <v>8</v>
      </c>
      <c r="B129" s="224">
        <v>36739</v>
      </c>
      <c r="C129" s="106">
        <f t="shared" si="19"/>
        <v>3540</v>
      </c>
      <c r="D129" s="92">
        <f t="shared" si="24"/>
        <v>3053.9115909933571</v>
      </c>
      <c r="E129" s="92">
        <f t="shared" si="26"/>
        <v>1224.3100847204448</v>
      </c>
      <c r="F129" s="92">
        <f t="shared" si="26"/>
        <v>247.68565036934149</v>
      </c>
      <c r="G129" s="92">
        <f t="shared" si="26"/>
        <v>79.038349263452119</v>
      </c>
      <c r="H129" s="92">
        <f t="shared" si="26"/>
        <v>36.910011802151431</v>
      </c>
      <c r="I129" s="92">
        <f t="shared" si="26"/>
        <v>1.7622599131615857</v>
      </c>
      <c r="J129" s="92">
        <f t="shared" si="26"/>
        <v>356.56823301338574</v>
      </c>
      <c r="K129" s="92">
        <f t="shared" si="26"/>
        <v>163.76343286537212</v>
      </c>
      <c r="L129" s="92">
        <f t="shared" si="26"/>
        <v>171.74730995773871</v>
      </c>
      <c r="M129" s="92">
        <f t="shared" si="26"/>
        <v>379.2025370467444</v>
      </c>
      <c r="N129" s="92">
        <f t="shared" si="26"/>
        <v>0</v>
      </c>
      <c r="O129" s="92">
        <f t="shared" si="26"/>
        <v>78.913467028972036</v>
      </c>
      <c r="P129" s="92">
        <f t="shared" si="26"/>
        <v>109.54254884900149</v>
      </c>
      <c r="Q129" s="92">
        <f t="shared" si="26"/>
        <v>533.27336485706462</v>
      </c>
      <c r="R129" s="250">
        <f>IF('Share Price Input'!H130&gt;1,'Share Price Input'!H130,NA())</f>
        <v>1895.2</v>
      </c>
      <c r="S129" s="92">
        <f t="shared" si="15"/>
        <v>0</v>
      </c>
      <c r="T129" s="92">
        <f t="shared" si="16"/>
        <v>6436.6222745801888</v>
      </c>
      <c r="U129" s="102">
        <f t="shared" si="17"/>
        <v>6436.6222745801888</v>
      </c>
      <c r="V129" s="103">
        <f t="shared" si="18"/>
        <v>6436.6157084801889</v>
      </c>
      <c r="Z129" s="85"/>
      <c r="AA129" s="85"/>
    </row>
    <row r="130" spans="1:28" x14ac:dyDescent="0.2">
      <c r="A130" s="107">
        <v>9</v>
      </c>
      <c r="B130" s="224">
        <v>36770</v>
      </c>
      <c r="C130" s="106">
        <f t="shared" si="19"/>
        <v>3570</v>
      </c>
      <c r="D130" s="92">
        <f t="shared" si="24"/>
        <v>2981.8075072302822</v>
      </c>
      <c r="E130" s="92">
        <f t="shared" si="26"/>
        <v>1218.4928871198554</v>
      </c>
      <c r="F130" s="92">
        <f t="shared" si="26"/>
        <v>234.03625017774792</v>
      </c>
      <c r="G130" s="92">
        <f t="shared" si="26"/>
        <v>63.842785947106435</v>
      </c>
      <c r="H130" s="92">
        <f t="shared" si="26"/>
        <v>29.615796973251435</v>
      </c>
      <c r="I130" s="92">
        <f t="shared" si="26"/>
        <v>2.1716693557025906</v>
      </c>
      <c r="J130" s="92">
        <f t="shared" si="26"/>
        <v>350.51342089329063</v>
      </c>
      <c r="K130" s="92">
        <f t="shared" si="26"/>
        <v>296.8676702427266</v>
      </c>
      <c r="L130" s="92">
        <f t="shared" si="26"/>
        <v>165.51777000157017</v>
      </c>
      <c r="M130" s="92">
        <f t="shared" si="26"/>
        <v>393.87125861191703</v>
      </c>
      <c r="N130" s="92">
        <f t="shared" si="26"/>
        <v>0</v>
      </c>
      <c r="O130" s="92">
        <f t="shared" si="26"/>
        <v>74.86853921704369</v>
      </c>
      <c r="P130" s="92">
        <f t="shared" si="26"/>
        <v>72.469809273429064</v>
      </c>
      <c r="Q130" s="92">
        <f t="shared" si="26"/>
        <v>221.94742323461608</v>
      </c>
      <c r="R130" s="250">
        <f>IF('Share Price Input'!H131&gt;1,'Share Price Input'!H131,NA())</f>
        <v>1880.2</v>
      </c>
      <c r="S130" s="92">
        <f t="shared" si="15"/>
        <v>0</v>
      </c>
      <c r="T130" s="92">
        <f t="shared" si="16"/>
        <v>6106.0162221785395</v>
      </c>
      <c r="U130" s="102">
        <f t="shared" si="17"/>
        <v>6106.0162221785395</v>
      </c>
      <c r="V130" s="103">
        <f t="shared" si="18"/>
        <v>6106.0096560785396</v>
      </c>
      <c r="Z130" s="85"/>
      <c r="AA130" s="85"/>
    </row>
    <row r="131" spans="1:28" x14ac:dyDescent="0.2">
      <c r="A131" s="107">
        <v>10</v>
      </c>
      <c r="B131" s="224">
        <v>36800</v>
      </c>
      <c r="C131" s="106">
        <f t="shared" si="19"/>
        <v>3600</v>
      </c>
      <c r="D131" s="92">
        <f t="shared" si="24"/>
        <v>2907.9809994790926</v>
      </c>
      <c r="E131" s="92">
        <f t="shared" si="26"/>
        <v>1211.7036215402252</v>
      </c>
      <c r="F131" s="92">
        <f t="shared" si="26"/>
        <v>191.40253808648066</v>
      </c>
      <c r="G131" s="92">
        <f t="shared" si="26"/>
        <v>49.914034980928193</v>
      </c>
      <c r="H131" s="92">
        <f t="shared" si="26"/>
        <v>23.026064526976484</v>
      </c>
      <c r="I131" s="92">
        <f t="shared" si="26"/>
        <v>2.6235544343243191</v>
      </c>
      <c r="J131" s="92">
        <f t="shared" si="26"/>
        <v>343.12474038320505</v>
      </c>
      <c r="K131" s="92">
        <f t="shared" si="26"/>
        <v>428.22681181539616</v>
      </c>
      <c r="L131" s="92">
        <f t="shared" si="26"/>
        <v>159.37978691693797</v>
      </c>
      <c r="M131" s="92">
        <f t="shared" si="26"/>
        <v>408.34785139526474</v>
      </c>
      <c r="N131" s="92">
        <f t="shared" si="26"/>
        <v>0</v>
      </c>
      <c r="O131" s="92">
        <f t="shared" si="26"/>
        <v>70.926732909418433</v>
      </c>
      <c r="P131" s="92">
        <f t="shared" si="26"/>
        <v>42.629259079241933</v>
      </c>
      <c r="Q131" s="92">
        <f t="shared" si="26"/>
        <v>17.857361272653492</v>
      </c>
      <c r="R131" s="250">
        <f>IF('Share Price Input'!H132&gt;1,'Share Price Input'!H132,NA())</f>
        <v>1850.8500000000001</v>
      </c>
      <c r="S131" s="92">
        <f t="shared" si="15"/>
        <v>0</v>
      </c>
      <c r="T131" s="92">
        <f t="shared" si="16"/>
        <v>5857.1367907201457</v>
      </c>
      <c r="U131" s="102">
        <f t="shared" si="17"/>
        <v>5857.1367907201457</v>
      </c>
      <c r="V131" s="103">
        <f t="shared" si="18"/>
        <v>5857.1302246201458</v>
      </c>
      <c r="Z131" s="85"/>
      <c r="AA131" s="85"/>
      <c r="AB131" s="85"/>
    </row>
    <row r="132" spans="1:28" x14ac:dyDescent="0.2">
      <c r="A132" s="107">
        <v>11</v>
      </c>
      <c r="B132" s="224">
        <v>36831</v>
      </c>
      <c r="C132" s="106">
        <f t="shared" si="19"/>
        <v>3630</v>
      </c>
      <c r="D132" s="92">
        <f t="shared" si="24"/>
        <v>2832.5615845208031</v>
      </c>
      <c r="E132" s="92">
        <f t="shared" si="26"/>
        <v>1203.9533021771726</v>
      </c>
      <c r="F132" s="92">
        <f t="shared" si="26"/>
        <v>131.00433324409326</v>
      </c>
      <c r="G132" s="92">
        <f t="shared" si="26"/>
        <v>37.426270671370517</v>
      </c>
      <c r="H132" s="92">
        <f t="shared" si="26"/>
        <v>17.190052302388338</v>
      </c>
      <c r="I132" s="92">
        <f t="shared" si="26"/>
        <v>3.1178211884677296</v>
      </c>
      <c r="J132" s="92">
        <f t="shared" si="26"/>
        <v>334.46114892324027</v>
      </c>
      <c r="K132" s="92">
        <f t="shared" si="26"/>
        <v>528.70462286677412</v>
      </c>
      <c r="L132" s="92">
        <f t="shared" si="26"/>
        <v>153.33513807927744</v>
      </c>
      <c r="M132" s="92">
        <f t="shared" si="26"/>
        <v>422.59836364624613</v>
      </c>
      <c r="N132" s="92">
        <f t="shared" si="26"/>
        <v>0</v>
      </c>
      <c r="O132" s="92">
        <f t="shared" si="26"/>
        <v>67.088404099961963</v>
      </c>
      <c r="P132" s="92">
        <f t="shared" si="26"/>
        <v>20.447801573516585</v>
      </c>
      <c r="Q132" s="92">
        <f t="shared" si="26"/>
        <v>410.04266912592425</v>
      </c>
      <c r="R132" s="250">
        <f>IF('Share Price Input'!H133&gt;1,'Share Price Input'!H133,NA())</f>
        <v>1823.5</v>
      </c>
      <c r="S132" s="92">
        <f t="shared" si="15"/>
        <v>0</v>
      </c>
      <c r="T132" s="92">
        <f t="shared" si="16"/>
        <v>6161.9249463192373</v>
      </c>
      <c r="U132" s="102">
        <f t="shared" si="17"/>
        <v>6161.9249463192373</v>
      </c>
      <c r="V132" s="103">
        <f t="shared" si="18"/>
        <v>6161.9183802192374</v>
      </c>
      <c r="Z132" s="85"/>
      <c r="AA132" s="85"/>
    </row>
    <row r="133" spans="1:28" x14ac:dyDescent="0.2">
      <c r="A133" s="107">
        <v>12</v>
      </c>
      <c r="B133" s="224">
        <v>36861</v>
      </c>
      <c r="C133" s="106">
        <f t="shared" si="19"/>
        <v>3660</v>
      </c>
      <c r="D133" s="92">
        <f t="shared" si="24"/>
        <v>2755.6815736369363</v>
      </c>
      <c r="E133" s="92">
        <f t="shared" si="26"/>
        <v>1195.2545023396299</v>
      </c>
      <c r="F133" s="92">
        <f t="shared" si="26"/>
        <v>68.73649682941678</v>
      </c>
      <c r="G133" s="92">
        <f t="shared" si="26"/>
        <v>26.535648275501984</v>
      </c>
      <c r="H133" s="92">
        <f t="shared" si="26"/>
        <v>12.151366414456419</v>
      </c>
      <c r="I133" s="92">
        <f t="shared" si="26"/>
        <v>3.6543668451430449</v>
      </c>
      <c r="J133" s="92">
        <f t="shared" si="26"/>
        <v>324.59177701294226</v>
      </c>
      <c r="K133" s="92">
        <f t="shared" si="26"/>
        <v>576.01453048267035</v>
      </c>
      <c r="L133" s="92">
        <f t="shared" si="26"/>
        <v>147.38557383723162</v>
      </c>
      <c r="M133" s="92">
        <f t="shared" si="26"/>
        <v>436.5893738378295</v>
      </c>
      <c r="N133" s="92">
        <f t="shared" si="26"/>
        <v>0</v>
      </c>
      <c r="O133" s="92">
        <f t="shared" si="26"/>
        <v>63.353899437242717</v>
      </c>
      <c r="P133" s="92">
        <f t="shared" si="26"/>
        <v>6.2427679550220319</v>
      </c>
      <c r="Q133" s="92">
        <f t="shared" si="26"/>
        <v>458.75105726603294</v>
      </c>
      <c r="R133" s="250">
        <f>IF('Share Price Input'!H134&gt;1,'Share Price Input'!H134,NA())</f>
        <v>1860.8000000000002</v>
      </c>
      <c r="S133" s="92">
        <f t="shared" si="15"/>
        <v>0</v>
      </c>
      <c r="T133" s="92">
        <f t="shared" si="16"/>
        <v>6074.9363680700553</v>
      </c>
      <c r="U133" s="102">
        <f t="shared" si="17"/>
        <v>6074.9363680700553</v>
      </c>
      <c r="V133" s="103">
        <f t="shared" si="18"/>
        <v>6074.9298019700555</v>
      </c>
      <c r="Z133" s="85"/>
      <c r="AA133" s="85"/>
    </row>
    <row r="134" spans="1:28" x14ac:dyDescent="0.2">
      <c r="A134" s="107">
        <v>1</v>
      </c>
      <c r="B134" s="224">
        <v>36892</v>
      </c>
      <c r="C134" s="106">
        <f t="shared" si="19"/>
        <v>3690</v>
      </c>
      <c r="D134" s="92">
        <f t="shared" si="24"/>
        <v>2677.4758404905833</v>
      </c>
      <c r="E134" s="92">
        <f t="shared" si="26"/>
        <v>1185.621334052222</v>
      </c>
      <c r="F134" s="92">
        <f t="shared" si="26"/>
        <v>20.985916802116037</v>
      </c>
      <c r="G134" s="92">
        <f t="shared" si="26"/>
        <v>17.378351332481884</v>
      </c>
      <c r="H134" s="92">
        <f t="shared" si="26"/>
        <v>7.9476554334147949</v>
      </c>
      <c r="I134" s="92">
        <f t="shared" si="26"/>
        <v>4.2330798402995242</v>
      </c>
      <c r="J134" s="92">
        <f t="shared" si="26"/>
        <v>313.5953765894867</v>
      </c>
      <c r="K134" s="92">
        <f t="shared" si="26"/>
        <v>559.66291727022599</v>
      </c>
      <c r="L134" s="92">
        <f t="shared" si="26"/>
        <v>141.53281700580141</v>
      </c>
      <c r="M134" s="92">
        <f t="shared" si="26"/>
        <v>450.28806904953325</v>
      </c>
      <c r="N134" s="92">
        <f t="shared" si="26"/>
        <v>0</v>
      </c>
      <c r="O134" s="92">
        <f t="shared" si="26"/>
        <v>59.723556193223885</v>
      </c>
      <c r="P134" s="92">
        <f t="shared" si="26"/>
        <v>0.21737752733690741</v>
      </c>
      <c r="Q134" s="92">
        <f t="shared" si="26"/>
        <v>47.267752453609745</v>
      </c>
      <c r="R134" s="250">
        <f>IF('Share Price Input'!H135&gt;1,'Share Price Input'!H135,NA())</f>
        <v>1809.3000000000002</v>
      </c>
      <c r="S134" s="92">
        <f t="shared" si="15"/>
        <v>0</v>
      </c>
      <c r="T134" s="92">
        <f t="shared" si="16"/>
        <v>5485.9234779403341</v>
      </c>
      <c r="U134" s="102">
        <f t="shared" si="17"/>
        <v>5485.9234779403341</v>
      </c>
      <c r="V134" s="103">
        <f t="shared" si="18"/>
        <v>5485.9169118403343</v>
      </c>
      <c r="Z134" s="85"/>
      <c r="AA134" s="85"/>
    </row>
    <row r="135" spans="1:28" x14ac:dyDescent="0.2">
      <c r="A135" s="107">
        <v>2</v>
      </c>
      <c r="B135" s="224">
        <v>36923</v>
      </c>
      <c r="C135" s="106">
        <f t="shared" si="19"/>
        <v>3720</v>
      </c>
      <c r="D135" s="92">
        <f t="shared" si="24"/>
        <v>2598.081584512172</v>
      </c>
      <c r="E135" s="92">
        <f t="shared" si="26"/>
        <v>1175.0694251613913</v>
      </c>
      <c r="F135" s="92">
        <f t="shared" si="26"/>
        <v>0.31900706014417324</v>
      </c>
      <c r="G135" s="92">
        <f t="shared" si="26"/>
        <v>10.068888734594196</v>
      </c>
      <c r="H135" s="92">
        <f t="shared" si="26"/>
        <v>4.6103290783125601</v>
      </c>
      <c r="I135" s="92">
        <f t="shared" si="26"/>
        <v>4.8538398420228646</v>
      </c>
      <c r="J135" s="92">
        <f t="shared" si="26"/>
        <v>301.55969263230946</v>
      </c>
      <c r="K135" s="92">
        <f t="shared" si="26"/>
        <v>483.27666777550223</v>
      </c>
      <c r="L135" s="92">
        <f t="shared" si="26"/>
        <v>135.77856236747186</v>
      </c>
      <c r="M135" s="92">
        <f t="shared" si="26"/>
        <v>463.66232192310764</v>
      </c>
      <c r="N135" s="92">
        <f t="shared" si="26"/>
        <v>0</v>
      </c>
      <c r="O135" s="92">
        <f t="shared" si="26"/>
        <v>56.197702232804431</v>
      </c>
      <c r="P135" s="92">
        <f t="shared" si="26"/>
        <v>2.4578304135588951</v>
      </c>
      <c r="Q135" s="92">
        <f t="shared" si="26"/>
        <v>161.58679897564983</v>
      </c>
      <c r="R135" s="250">
        <f>IF('Share Price Input'!H136&gt;1,'Share Price Input'!H136,NA())</f>
        <v>1776.8000000000002</v>
      </c>
      <c r="S135" s="92">
        <f t="shared" si="15"/>
        <v>0</v>
      </c>
      <c r="T135" s="92">
        <f t="shared" si="16"/>
        <v>5397.5160846090412</v>
      </c>
      <c r="U135" s="102">
        <f t="shared" si="17"/>
        <v>5397.5160846090412</v>
      </c>
      <c r="V135" s="103">
        <f t="shared" si="18"/>
        <v>5397.5095185090413</v>
      </c>
      <c r="Z135" s="85"/>
      <c r="AA135" s="85"/>
    </row>
    <row r="136" spans="1:28" x14ac:dyDescent="0.2">
      <c r="A136" s="107">
        <v>3</v>
      </c>
      <c r="B136" s="224">
        <v>36951</v>
      </c>
      <c r="C136" s="106">
        <f t="shared" si="19"/>
        <v>3750</v>
      </c>
      <c r="D136" s="92">
        <f t="shared" si="24"/>
        <v>2517.6380902050414</v>
      </c>
      <c r="E136" s="92">
        <f t="shared" si="26"/>
        <v>1163.6158939824095</v>
      </c>
      <c r="F136" s="92">
        <f t="shared" si="26"/>
        <v>12.174632255209247</v>
      </c>
      <c r="G136" s="92">
        <f t="shared" si="26"/>
        <v>4.6986628323887487</v>
      </c>
      <c r="H136" s="92">
        <f t="shared" si="26"/>
        <v>2.1643235266504632</v>
      </c>
      <c r="I136" s="92">
        <f t="shared" si="26"/>
        <v>5.5165177755559114</v>
      </c>
      <c r="J136" s="92">
        <f t="shared" si="26"/>
        <v>288.5807630084048</v>
      </c>
      <c r="K136" s="92">
        <f t="shared" si="26"/>
        <v>363.79870403463065</v>
      </c>
      <c r="L136" s="92">
        <f t="shared" si="26"/>
        <v>130.12447618145251</v>
      </c>
      <c r="M136" s="92">
        <f t="shared" si="26"/>
        <v>476.68076601038211</v>
      </c>
      <c r="N136" s="92">
        <f t="shared" si="26"/>
        <v>0</v>
      </c>
      <c r="O136" s="92">
        <f t="shared" si="26"/>
        <v>52.776655984208446</v>
      </c>
      <c r="P136" s="92">
        <f t="shared" si="26"/>
        <v>12.932074364641608</v>
      </c>
      <c r="Q136" s="92">
        <f t="shared" si="26"/>
        <v>527.77752285090298</v>
      </c>
      <c r="R136" s="250">
        <f>IF('Share Price Input'!H137&gt;1,'Share Price Input'!H137,NA())</f>
        <v>1780.6999999999998</v>
      </c>
      <c r="S136" s="92">
        <f t="shared" si="15"/>
        <v>0</v>
      </c>
      <c r="T136" s="92">
        <f t="shared" si="16"/>
        <v>5558.4725169118783</v>
      </c>
      <c r="U136" s="102">
        <f t="shared" si="17"/>
        <v>5558.4725169118783</v>
      </c>
      <c r="V136" s="103">
        <f t="shared" si="18"/>
        <v>5558.4659508118784</v>
      </c>
      <c r="Z136" s="85"/>
      <c r="AA136" s="85"/>
    </row>
    <row r="137" spans="1:28" x14ac:dyDescent="0.2">
      <c r="A137" s="107">
        <v>4</v>
      </c>
      <c r="B137" s="224">
        <v>36982</v>
      </c>
      <c r="C137" s="106">
        <f t="shared" si="19"/>
        <v>3780</v>
      </c>
      <c r="D137" s="92">
        <f t="shared" si="24"/>
        <v>2436.2864827930871</v>
      </c>
      <c r="E137" s="92">
        <f t="shared" ref="E137:Q146" si="27">(SIN(($C137*PI()/180*E$6+E$7*PI()/180))*E$5)+E$5</f>
        <v>1151.2793215284119</v>
      </c>
      <c r="F137" s="92">
        <f t="shared" si="27"/>
        <v>53.432773884185593</v>
      </c>
      <c r="G137" s="92">
        <f t="shared" si="27"/>
        <v>1.3348264792897453</v>
      </c>
      <c r="H137" s="92">
        <f t="shared" si="27"/>
        <v>0.6279150936930904</v>
      </c>
      <c r="I137" s="92">
        <f t="shared" si="27"/>
        <v>6.22097585013708</v>
      </c>
      <c r="J137" s="92">
        <f t="shared" si="27"/>
        <v>274.76215214513962</v>
      </c>
      <c r="K137" s="92">
        <f t="shared" si="27"/>
        <v>227.72994523252768</v>
      </c>
      <c r="L137" s="92">
        <f t="shared" si="27"/>
        <v>124.57219570117991</v>
      </c>
      <c r="M137" s="92">
        <f t="shared" si="27"/>
        <v>489.31286933655326</v>
      </c>
      <c r="N137" s="92">
        <f t="shared" si="27"/>
        <v>0</v>
      </c>
      <c r="O137" s="92">
        <f t="shared" si="27"/>
        <v>49.46072641022738</v>
      </c>
      <c r="P137" s="92">
        <f t="shared" si="27"/>
        <v>31.490263303593906</v>
      </c>
      <c r="Q137" s="92">
        <f t="shared" si="27"/>
        <v>268.37571449562819</v>
      </c>
      <c r="R137" s="250">
        <f>IF('Share Price Input'!H138&gt;1,'Share Price Input'!H138,NA())</f>
        <v>1756.9499999999998</v>
      </c>
      <c r="S137" s="92">
        <f t="shared" si="15"/>
        <v>0</v>
      </c>
      <c r="T137" s="92">
        <f t="shared" si="16"/>
        <v>5114.8795961536553</v>
      </c>
      <c r="U137" s="102">
        <f t="shared" si="17"/>
        <v>5114.8795961536553</v>
      </c>
      <c r="V137" s="103">
        <f t="shared" si="18"/>
        <v>5114.8730300536554</v>
      </c>
      <c r="Z137" s="85"/>
      <c r="AA137" s="85"/>
    </row>
    <row r="138" spans="1:28" x14ac:dyDescent="0.2">
      <c r="A138" s="107">
        <v>5</v>
      </c>
      <c r="B138" s="224">
        <v>37012</v>
      </c>
      <c r="C138" s="106">
        <f t="shared" si="19"/>
        <v>3810</v>
      </c>
      <c r="D138" s="92">
        <f t="shared" si="24"/>
        <v>2354.1694806391665</v>
      </c>
      <c r="E138" s="92">
        <f t="shared" si="27"/>
        <v>1138.0797213665001</v>
      </c>
      <c r="F138" s="92">
        <f t="shared" si="27"/>
        <v>113.23561861635993</v>
      </c>
      <c r="G138" s="92">
        <f t="shared" si="27"/>
        <v>1.9443307940434806E-2</v>
      </c>
      <c r="H138" s="92">
        <f t="shared" si="27"/>
        <v>1.2583673619573688E-2</v>
      </c>
      <c r="I138" s="92">
        <f t="shared" si="27"/>
        <v>6.9670675876513144</v>
      </c>
      <c r="J138" s="92">
        <f t="shared" si="27"/>
        <v>260.21412464541214</v>
      </c>
      <c r="K138" s="92">
        <f t="shared" si="27"/>
        <v>105.25124704921461</v>
      </c>
      <c r="L138" s="92">
        <f t="shared" si="27"/>
        <v>119.12332870021726</v>
      </c>
      <c r="M138" s="92">
        <f t="shared" si="27"/>
        <v>501.5290060064018</v>
      </c>
      <c r="N138" s="92">
        <f t="shared" si="27"/>
        <v>0</v>
      </c>
      <c r="O138" s="92">
        <f t="shared" si="27"/>
        <v>46.250212980316974</v>
      </c>
      <c r="P138" s="92">
        <f t="shared" si="27"/>
        <v>57.866901045532586</v>
      </c>
      <c r="Q138" s="92">
        <f t="shared" si="27"/>
        <v>4.9585682316488828</v>
      </c>
      <c r="R138" s="250">
        <f>IF('Share Price Input'!H139&gt;1,'Share Price Input'!H139,NA())</f>
        <v>1828.8999999999999</v>
      </c>
      <c r="S138" s="92">
        <f t="shared" si="15"/>
        <v>0</v>
      </c>
      <c r="T138" s="92">
        <f t="shared" si="16"/>
        <v>4707.6707377499824</v>
      </c>
      <c r="U138" s="102">
        <f t="shared" si="17"/>
        <v>4707.6707377499824</v>
      </c>
      <c r="V138" s="103">
        <f t="shared" si="18"/>
        <v>4707.6641716499826</v>
      </c>
      <c r="Z138" s="85"/>
      <c r="AA138" s="85"/>
    </row>
    <row r="139" spans="1:28" x14ac:dyDescent="0.2">
      <c r="A139" s="107">
        <v>6</v>
      </c>
      <c r="B139" s="224">
        <v>37043</v>
      </c>
      <c r="C139" s="106">
        <f t="shared" si="19"/>
        <v>3840</v>
      </c>
      <c r="D139" s="92">
        <f t="shared" si="24"/>
        <v>2271.4311448686103</v>
      </c>
      <c r="E139" s="92">
        <f t="shared" si="27"/>
        <v>1124.0385071498229</v>
      </c>
      <c r="F139" s="92">
        <f t="shared" si="27"/>
        <v>175.8449848683909</v>
      </c>
      <c r="G139" s="92">
        <f t="shared" si="27"/>
        <v>0.76896173874462193</v>
      </c>
      <c r="H139" s="92">
        <f t="shared" si="27"/>
        <v>0.32292696287338174</v>
      </c>
      <c r="I139" s="92">
        <f t="shared" si="27"/>
        <v>7.7546378530874733</v>
      </c>
      <c r="J139" s="92">
        <f t="shared" si="27"/>
        <v>245.05276543925726</v>
      </c>
      <c r="K139" s="92">
        <f t="shared" si="27"/>
        <v>23.529109321171916</v>
      </c>
      <c r="L139" s="92">
        <f t="shared" si="27"/>
        <v>113.7794530066929</v>
      </c>
      <c r="M139" s="92">
        <f t="shared" si="27"/>
        <v>513.30052568548626</v>
      </c>
      <c r="N139" s="92">
        <f t="shared" si="27"/>
        <v>0</v>
      </c>
      <c r="O139" s="92">
        <f t="shared" si="27"/>
        <v>43.145405643550703</v>
      </c>
      <c r="P139" s="92">
        <f t="shared" si="27"/>
        <v>91.684639525209207</v>
      </c>
      <c r="Q139" s="92">
        <f t="shared" si="27"/>
        <v>368.72480911479732</v>
      </c>
      <c r="R139" s="250">
        <f>IF('Share Price Input'!H140&gt;1,'Share Price Input'!H140,NA())</f>
        <v>1809.1499999999999</v>
      </c>
      <c r="S139" s="92">
        <f t="shared" ref="S139:S202" si="28">IF(R139&gt;0,0,R138)</f>
        <v>0</v>
      </c>
      <c r="T139" s="92">
        <f t="shared" ref="T139:T202" si="29">IF(R139&gt;0,U139,0)</f>
        <v>4979.3713050776951</v>
      </c>
      <c r="U139" s="102">
        <f t="shared" ref="U139:U202" si="30">SUM(D139:Q139)-$U$5</f>
        <v>4979.3713050776951</v>
      </c>
      <c r="V139" s="103">
        <f t="shared" ref="V139:V202" si="31">U139-$U$5</f>
        <v>4979.3647389776952</v>
      </c>
      <c r="Z139" s="85"/>
      <c r="AA139" s="85"/>
    </row>
    <row r="140" spans="1:28" x14ac:dyDescent="0.2">
      <c r="A140" s="107">
        <v>7</v>
      </c>
      <c r="B140" s="224">
        <v>37073</v>
      </c>
      <c r="C140" s="106">
        <f t="shared" si="19"/>
        <v>3870</v>
      </c>
      <c r="D140" s="92">
        <f t="shared" si="24"/>
        <v>2188.2166266370318</v>
      </c>
      <c r="E140" s="92">
        <f t="shared" si="27"/>
        <v>1109.1784578782981</v>
      </c>
      <c r="F140" s="92">
        <f t="shared" si="27"/>
        <v>224.78410503324147</v>
      </c>
      <c r="G140" s="92">
        <f t="shared" si="27"/>
        <v>3.5740092979480949</v>
      </c>
      <c r="H140" s="92">
        <f t="shared" si="27"/>
        <v>1.5566261066216924</v>
      </c>
      <c r="I140" s="92">
        <f t="shared" si="27"/>
        <v>8.5835228867952367</v>
      </c>
      <c r="J140" s="92">
        <f t="shared" si="27"/>
        <v>229.39905349256421</v>
      </c>
      <c r="K140" s="92">
        <f t="shared" si="27"/>
        <v>0.689985661605931</v>
      </c>
      <c r="L140" s="92">
        <f t="shared" si="27"/>
        <v>108.54211604640727</v>
      </c>
      <c r="M140" s="92">
        <f t="shared" si="27"/>
        <v>524.59982079337624</v>
      </c>
      <c r="N140" s="92">
        <f t="shared" si="27"/>
        <v>0</v>
      </c>
      <c r="O140" s="92">
        <f t="shared" si="27"/>
        <v>40.146584802434745</v>
      </c>
      <c r="P140" s="92">
        <f t="shared" si="27"/>
        <v>132.45967719403097</v>
      </c>
      <c r="Q140" s="92">
        <f t="shared" si="27"/>
        <v>488.01976044571302</v>
      </c>
      <c r="R140" s="250">
        <f>IF('Share Price Input'!H141&gt;1,'Share Price Input'!H141,NA())</f>
        <v>1797.8</v>
      </c>
      <c r="S140" s="92">
        <f t="shared" si="28"/>
        <v>0</v>
      </c>
      <c r="T140" s="92">
        <f t="shared" si="29"/>
        <v>5059.7437801760689</v>
      </c>
      <c r="U140" s="102">
        <f t="shared" si="30"/>
        <v>5059.7437801760689</v>
      </c>
      <c r="V140" s="103">
        <f t="shared" si="31"/>
        <v>5059.737214076069</v>
      </c>
      <c r="Z140" s="85"/>
      <c r="AA140" s="85"/>
    </row>
    <row r="141" spans="1:28" x14ac:dyDescent="0.2">
      <c r="A141" s="107">
        <v>8</v>
      </c>
      <c r="B141" s="224">
        <v>37104</v>
      </c>
      <c r="C141" s="106">
        <f t="shared" ref="C141:C204" si="32">C140+360/12</f>
        <v>3900</v>
      </c>
      <c r="D141" s="92">
        <f t="shared" si="24"/>
        <v>2104.6719124858892</v>
      </c>
      <c r="E141" s="92">
        <f t="shared" si="27"/>
        <v>1093.5236809443441</v>
      </c>
      <c r="F141" s="92">
        <f t="shared" si="27"/>
        <v>247.17377974953371</v>
      </c>
      <c r="G141" s="92">
        <f t="shared" si="27"/>
        <v>8.3995098172442795</v>
      </c>
      <c r="H141" s="92">
        <f t="shared" si="27"/>
        <v>3.7044630250131263</v>
      </c>
      <c r="I141" s="92">
        <f t="shared" si="27"/>
        <v>9.4535503385358766</v>
      </c>
      <c r="J141" s="92">
        <f t="shared" si="27"/>
        <v>213.37789646419972</v>
      </c>
      <c r="K141" s="92">
        <f t="shared" si="27"/>
        <v>41.799728813614223</v>
      </c>
      <c r="L141" s="92">
        <f t="shared" si="27"/>
        <v>103.41283439474529</v>
      </c>
      <c r="M141" s="92">
        <f t="shared" si="27"/>
        <v>535.4003912513208</v>
      </c>
      <c r="N141" s="92">
        <f t="shared" si="27"/>
        <v>0</v>
      </c>
      <c r="O141" s="92">
        <f t="shared" si="27"/>
        <v>37.254021287583782</v>
      </c>
      <c r="P141" s="92">
        <f t="shared" si="27"/>
        <v>179.60868035627828</v>
      </c>
      <c r="Q141" s="92">
        <f t="shared" si="27"/>
        <v>76.989512356994396</v>
      </c>
      <c r="R141" s="250">
        <f>IF('Share Price Input'!H142&gt;1,'Share Price Input'!H142,NA())</f>
        <v>1830.4499999999998</v>
      </c>
      <c r="S141" s="92">
        <f t="shared" si="28"/>
        <v>0</v>
      </c>
      <c r="T141" s="92">
        <f t="shared" si="29"/>
        <v>4654.7633951852968</v>
      </c>
      <c r="U141" s="102">
        <f t="shared" si="30"/>
        <v>4654.7633951852968</v>
      </c>
      <c r="V141" s="103">
        <f t="shared" si="31"/>
        <v>4654.7568290852969</v>
      </c>
      <c r="Z141" s="85"/>
      <c r="AA141" s="85"/>
    </row>
    <row r="142" spans="1:28" x14ac:dyDescent="0.2">
      <c r="A142" s="107">
        <v>9</v>
      </c>
      <c r="B142" s="224">
        <v>37135</v>
      </c>
      <c r="C142" s="106">
        <f t="shared" si="32"/>
        <v>3930</v>
      </c>
      <c r="D142" s="92">
        <f t="shared" si="24"/>
        <v>2020.9435682324911</v>
      </c>
      <c r="E142" s="92">
        <f t="shared" si="27"/>
        <v>1077.0995730235622</v>
      </c>
      <c r="F142" s="92">
        <f t="shared" si="27"/>
        <v>237.12176814051679</v>
      </c>
      <c r="G142" s="92">
        <f t="shared" si="27"/>
        <v>15.185122049361127</v>
      </c>
      <c r="H142" s="92">
        <f t="shared" si="27"/>
        <v>6.750389289772329</v>
      </c>
      <c r="I142" s="92">
        <f t="shared" si="27"/>
        <v>10.364539303319162</v>
      </c>
      <c r="J142" s="92">
        <f t="shared" si="27"/>
        <v>197.11713401440042</v>
      </c>
      <c r="K142" s="92">
        <f t="shared" si="27"/>
        <v>137.7399545423703</v>
      </c>
      <c r="L142" s="92">
        <f t="shared" si="27"/>
        <v>98.39309333752243</v>
      </c>
      <c r="M142" s="92">
        <f t="shared" si="27"/>
        <v>545.67690663251449</v>
      </c>
      <c r="N142" s="92">
        <f t="shared" si="27"/>
        <v>0</v>
      </c>
      <c r="O142" s="92">
        <f t="shared" si="27"/>
        <v>34.467976333261504</v>
      </c>
      <c r="P142" s="92">
        <f t="shared" si="27"/>
        <v>232.45712842689409</v>
      </c>
      <c r="Q142" s="92">
        <f t="shared" si="27"/>
        <v>120.54249709240651</v>
      </c>
      <c r="R142" s="250">
        <f>IF('Share Price Input'!H143&gt;1,'Share Price Input'!H143,NA())</f>
        <v>1896.1000000000001</v>
      </c>
      <c r="S142" s="92">
        <f t="shared" si="28"/>
        <v>0</v>
      </c>
      <c r="T142" s="92">
        <f t="shared" si="29"/>
        <v>4733.8530843183935</v>
      </c>
      <c r="U142" s="102">
        <f t="shared" si="30"/>
        <v>4733.8530843183935</v>
      </c>
      <c r="V142" s="103">
        <f t="shared" si="31"/>
        <v>4733.8465182183936</v>
      </c>
      <c r="Z142" s="85"/>
      <c r="AA142" s="85"/>
    </row>
    <row r="143" spans="1:28" x14ac:dyDescent="0.2">
      <c r="A143" s="107">
        <v>10</v>
      </c>
      <c r="B143" s="224">
        <v>37165</v>
      </c>
      <c r="C143" s="106">
        <f t="shared" si="32"/>
        <v>3960</v>
      </c>
      <c r="D143" s="92">
        <f t="shared" si="24"/>
        <v>1937.1784818437409</v>
      </c>
      <c r="E143" s="92">
        <f t="shared" si="27"/>
        <v>1059.9327788738201</v>
      </c>
      <c r="F143" s="92">
        <f t="shared" si="27"/>
        <v>197.27343573502242</v>
      </c>
      <c r="G143" s="92">
        <f t="shared" si="27"/>
        <v>23.845994214892301</v>
      </c>
      <c r="H143" s="92">
        <f t="shared" si="27"/>
        <v>10.671646036493485</v>
      </c>
      <c r="I143" s="92">
        <f t="shared" si="27"/>
        <v>11.31630035901884</v>
      </c>
      <c r="J143" s="92">
        <f t="shared" si="27"/>
        <v>180.7465177174829</v>
      </c>
      <c r="K143" s="92">
        <f t="shared" si="27"/>
        <v>267.23055320243009</v>
      </c>
      <c r="L143" s="92">
        <f t="shared" si="27"/>
        <v>93.484346440889908</v>
      </c>
      <c r="M143" s="92">
        <f t="shared" si="27"/>
        <v>555.4052655691919</v>
      </c>
      <c r="N143" s="92">
        <f t="shared" si="27"/>
        <v>0</v>
      </c>
      <c r="O143" s="92">
        <f t="shared" si="27"/>
        <v>31.788701553787632</v>
      </c>
      <c r="P143" s="92">
        <f t="shared" si="27"/>
        <v>290.24896372234093</v>
      </c>
      <c r="Q143" s="92">
        <f t="shared" si="27"/>
        <v>514.31729085222764</v>
      </c>
      <c r="R143" s="250">
        <f>IF('Share Price Input'!H144&gt;1,'Share Price Input'!H144,NA())</f>
        <v>1900.75</v>
      </c>
      <c r="S143" s="92">
        <f t="shared" si="28"/>
        <v>0</v>
      </c>
      <c r="T143" s="92">
        <f t="shared" si="29"/>
        <v>5173.4337100213379</v>
      </c>
      <c r="U143" s="102">
        <f t="shared" si="30"/>
        <v>5173.4337100213379</v>
      </c>
      <c r="V143" s="103">
        <f t="shared" si="31"/>
        <v>5173.427143921338</v>
      </c>
      <c r="Z143" s="85"/>
      <c r="AA143" s="85"/>
      <c r="AB143" s="85"/>
    </row>
    <row r="144" spans="1:28" x14ac:dyDescent="0.2">
      <c r="A144" s="107">
        <v>11</v>
      </c>
      <c r="B144" s="224">
        <v>37196</v>
      </c>
      <c r="C144" s="106">
        <f t="shared" si="32"/>
        <v>3990</v>
      </c>
      <c r="D144" s="92">
        <f t="shared" si="24"/>
        <v>1853.5236057447394</v>
      </c>
      <c r="E144" s="92">
        <f t="shared" si="27"/>
        <v>1042.051148109583</v>
      </c>
      <c r="F144" s="92">
        <f t="shared" si="27"/>
        <v>138.11557950733388</v>
      </c>
      <c r="G144" s="92">
        <f t="shared" si="27"/>
        <v>34.273825045017787</v>
      </c>
      <c r="H144" s="92">
        <f t="shared" si="27"/>
        <v>15.438934016658479</v>
      </c>
      <c r="I144" s="92">
        <f t="shared" si="27"/>
        <v>12.308635605759207</v>
      </c>
      <c r="J144" s="92">
        <f t="shared" si="27"/>
        <v>164.39667571856793</v>
      </c>
      <c r="K144" s="92">
        <f t="shared" si="27"/>
        <v>401.5497439494244</v>
      </c>
      <c r="L144" s="92">
        <f t="shared" si="27"/>
        <v>88.68801513042564</v>
      </c>
      <c r="M144" s="92">
        <f t="shared" si="27"/>
        <v>564.56265227722906</v>
      </c>
      <c r="N144" s="92">
        <f t="shared" si="27"/>
        <v>0</v>
      </c>
      <c r="O144" s="92">
        <f t="shared" si="27"/>
        <v>29.216438920815563</v>
      </c>
      <c r="P144" s="92">
        <f t="shared" si="27"/>
        <v>352.15740773319942</v>
      </c>
      <c r="Q144" s="92">
        <f t="shared" si="27"/>
        <v>314.7528866728548</v>
      </c>
      <c r="R144" s="250">
        <f>IF('Share Price Input'!H145&gt;1,'Share Price Input'!H145,NA())</f>
        <v>1857.2</v>
      </c>
      <c r="S144" s="92">
        <f t="shared" si="28"/>
        <v>0</v>
      </c>
      <c r="T144" s="92">
        <f t="shared" si="29"/>
        <v>5011.0289823316089</v>
      </c>
      <c r="U144" s="102">
        <f t="shared" si="30"/>
        <v>5011.0289823316089</v>
      </c>
      <c r="V144" s="103">
        <f t="shared" si="31"/>
        <v>5011.022416231609</v>
      </c>
      <c r="Z144" s="85"/>
      <c r="AA144" s="85"/>
    </row>
    <row r="145" spans="1:28" x14ac:dyDescent="0.2">
      <c r="A145" s="107">
        <v>12</v>
      </c>
      <c r="B145" s="224">
        <v>37226</v>
      </c>
      <c r="C145" s="106">
        <f t="shared" si="32"/>
        <v>4020</v>
      </c>
      <c r="D145" s="92">
        <f t="shared" si="24"/>
        <v>1770.1256990142676</v>
      </c>
      <c r="E145" s="92">
        <f t="shared" si="27"/>
        <v>1023.4836900216014</v>
      </c>
      <c r="F145" s="92">
        <f t="shared" si="27"/>
        <v>75.216640851195478</v>
      </c>
      <c r="G145" s="92">
        <f t="shared" si="27"/>
        <v>46.338218052138032</v>
      </c>
      <c r="H145" s="92">
        <f t="shared" si="27"/>
        <v>21.016632518768276</v>
      </c>
      <c r="I145" s="92">
        <f t="shared" si="27"/>
        <v>13.341338707064494</v>
      </c>
      <c r="J145" s="92">
        <f t="shared" si="27"/>
        <v>148.19807039576864</v>
      </c>
      <c r="K145" s="92">
        <f t="shared" si="27"/>
        <v>510.90473564834258</v>
      </c>
      <c r="L145" s="92">
        <f t="shared" si="27"/>
        <v>84.005488279532528</v>
      </c>
      <c r="M145" s="92">
        <f t="shared" si="27"/>
        <v>573.12759006568251</v>
      </c>
      <c r="N145" s="92">
        <f t="shared" si="27"/>
        <v>0</v>
      </c>
      <c r="O145" s="92">
        <f t="shared" si="27"/>
        <v>26.751420741477205</v>
      </c>
      <c r="P145" s="92">
        <f t="shared" si="27"/>
        <v>417.29678913932753</v>
      </c>
      <c r="Q145" s="92">
        <f t="shared" si="27"/>
        <v>4.4418284536789088E-2</v>
      </c>
      <c r="R145" s="250">
        <f>IF('Share Price Input'!H146&gt;1,'Share Price Input'!H146,NA())</f>
        <v>1863.3500000000001</v>
      </c>
      <c r="S145" s="92">
        <f t="shared" si="28"/>
        <v>0</v>
      </c>
      <c r="T145" s="92">
        <f t="shared" si="29"/>
        <v>4709.8441656197028</v>
      </c>
      <c r="U145" s="102">
        <f t="shared" si="30"/>
        <v>4709.8441656197028</v>
      </c>
      <c r="V145" s="103">
        <f t="shared" si="31"/>
        <v>4709.837599519703</v>
      </c>
      <c r="Z145" s="85"/>
      <c r="AA145" s="85"/>
    </row>
    <row r="146" spans="1:28" x14ac:dyDescent="0.2">
      <c r="A146" s="107">
        <v>1</v>
      </c>
      <c r="B146" s="224">
        <v>37257</v>
      </c>
      <c r="C146" s="106">
        <f t="shared" si="32"/>
        <v>4050</v>
      </c>
      <c r="D146" s="92">
        <f t="shared" si="24"/>
        <v>1687.1310699195374</v>
      </c>
      <c r="E146" s="92">
        <f t="shared" si="27"/>
        <v>1004.2605265152723</v>
      </c>
      <c r="F146" s="92">
        <f t="shared" si="27"/>
        <v>25.129593498923839</v>
      </c>
      <c r="G146" s="92">
        <f t="shared" si="27"/>
        <v>59.888312093721296</v>
      </c>
      <c r="H146" s="92">
        <f t="shared" si="27"/>
        <v>27.363065522830524</v>
      </c>
      <c r="I146" s="92">
        <f t="shared" si="27"/>
        <v>14.41419493276257</v>
      </c>
      <c r="J146" s="92">
        <f t="shared" si="27"/>
        <v>132.2799573451166</v>
      </c>
      <c r="K146" s="92">
        <f t="shared" si="27"/>
        <v>571.03994420029721</v>
      </c>
      <c r="L146" s="92">
        <f t="shared" si="27"/>
        <v>79.438121807261439</v>
      </c>
      <c r="M146" s="92">
        <f t="shared" si="27"/>
        <v>581.07999170577204</v>
      </c>
      <c r="N146" s="92">
        <f t="shared" si="27"/>
        <v>0</v>
      </c>
      <c r="O146" s="92">
        <f t="shared" si="27"/>
        <v>24.39386963740435</v>
      </c>
      <c r="P146" s="92">
        <f t="shared" si="27"/>
        <v>484.73521435423675</v>
      </c>
      <c r="Q146" s="92">
        <f t="shared" si="27"/>
        <v>324.29459626751913</v>
      </c>
      <c r="R146" s="250">
        <f>IF('Share Price Input'!H147&gt;1,'Share Price Input'!H147,NA())</f>
        <v>1895.95</v>
      </c>
      <c r="S146" s="92">
        <f t="shared" si="28"/>
        <v>0</v>
      </c>
      <c r="T146" s="92">
        <f t="shared" si="29"/>
        <v>5015.441891700656</v>
      </c>
      <c r="U146" s="102">
        <f t="shared" si="30"/>
        <v>5015.441891700656</v>
      </c>
      <c r="V146" s="103">
        <f t="shared" si="31"/>
        <v>5015.4353256006561</v>
      </c>
      <c r="Z146" s="85"/>
      <c r="AA146" s="85"/>
    </row>
    <row r="147" spans="1:28" x14ac:dyDescent="0.2">
      <c r="A147" s="107">
        <v>2</v>
      </c>
      <c r="B147" s="224">
        <v>37288</v>
      </c>
      <c r="C147" s="106">
        <f t="shared" si="32"/>
        <v>4080</v>
      </c>
      <c r="D147" s="92">
        <f t="shared" si="24"/>
        <v>1604.6853192417484</v>
      </c>
      <c r="E147" s="92">
        <f t="shared" ref="E147:Q156" si="33">(SIN(($C147*PI()/180*E$6+E$7*PI()/180))*E$5)+E$5</f>
        <v>984.41284324399885</v>
      </c>
      <c r="F147" s="92">
        <f t="shared" si="33"/>
        <v>1.0357342556037281</v>
      </c>
      <c r="G147" s="92">
        <f t="shared" si="33"/>
        <v>74.754667839723012</v>
      </c>
      <c r="H147" s="92">
        <f t="shared" si="33"/>
        <v>34.430813099520634</v>
      </c>
      <c r="I147" s="92">
        <f t="shared" si="33"/>
        <v>15.526981203633795</v>
      </c>
      <c r="J147" s="92">
        <f t="shared" si="33"/>
        <v>116.76935399490567</v>
      </c>
      <c r="K147" s="92">
        <f t="shared" si="33"/>
        <v>568.61702459081175</v>
      </c>
      <c r="L147" s="92">
        <f t="shared" si="33"/>
        <v>74.987238285679211</v>
      </c>
      <c r="M147" s="92">
        <f t="shared" si="33"/>
        <v>588.40120654117743</v>
      </c>
      <c r="N147" s="92">
        <f t="shared" si="33"/>
        <v>0</v>
      </c>
      <c r="O147" s="92">
        <f t="shared" si="33"/>
        <v>22.14399852462202</v>
      </c>
      <c r="P147" s="92">
        <f t="shared" si="33"/>
        <v>553.50789933201986</v>
      </c>
      <c r="Q147" s="92">
        <f t="shared" si="33"/>
        <v>510.53691770143632</v>
      </c>
      <c r="R147" s="250">
        <f>IF('Share Price Input'!H148&gt;1,'Share Price Input'!H148,NA())</f>
        <v>1982.8</v>
      </c>
      <c r="S147" s="92">
        <f t="shared" si="28"/>
        <v>0</v>
      </c>
      <c r="T147" s="92">
        <f t="shared" si="29"/>
        <v>5149.80343175488</v>
      </c>
      <c r="U147" s="102">
        <f t="shared" si="30"/>
        <v>5149.80343175488</v>
      </c>
      <c r="V147" s="103">
        <f t="shared" si="31"/>
        <v>5149.7968656548801</v>
      </c>
      <c r="Z147" s="85"/>
      <c r="AA147" s="85"/>
    </row>
    <row r="148" spans="1:28" x14ac:dyDescent="0.2">
      <c r="A148" s="107">
        <v>3</v>
      </c>
      <c r="B148" s="224">
        <v>37316</v>
      </c>
      <c r="C148" s="106">
        <f t="shared" si="32"/>
        <v>4110</v>
      </c>
      <c r="D148" s="92">
        <f t="shared" si="24"/>
        <v>1522.9330848428403</v>
      </c>
      <c r="E148" s="92">
        <f t="shared" si="33"/>
        <v>963.97283901684898</v>
      </c>
      <c r="F148" s="92">
        <f t="shared" si="33"/>
        <v>9.2757904480517084</v>
      </c>
      <c r="G148" s="92">
        <f t="shared" si="33"/>
        <v>90.751386553936825</v>
      </c>
      <c r="H148" s="92">
        <f t="shared" si="33"/>
        <v>42.167065727278555</v>
      </c>
      <c r="I148" s="92">
        <f t="shared" si="33"/>
        <v>16.6794661377956</v>
      </c>
      <c r="J148" s="92">
        <f t="shared" si="33"/>
        <v>101.79002607933688</v>
      </c>
      <c r="K148" s="92">
        <f t="shared" si="33"/>
        <v>504.17339472316974</v>
      </c>
      <c r="L148" s="92">
        <f t="shared" si="33"/>
        <v>70.654126556891015</v>
      </c>
      <c r="M148" s="92">
        <f t="shared" si="33"/>
        <v>595.07406422916142</v>
      </c>
      <c r="N148" s="92">
        <f t="shared" si="33"/>
        <v>0</v>
      </c>
      <c r="O148" s="92">
        <f t="shared" si="33"/>
        <v>20.002010594321064</v>
      </c>
      <c r="P148" s="92">
        <f t="shared" si="33"/>
        <v>622.63097191004329</v>
      </c>
      <c r="Q148" s="92">
        <f t="shared" si="33"/>
        <v>112.49855066243856</v>
      </c>
      <c r="R148" s="250">
        <f>IF('Share Price Input'!H149&gt;1,'Share Price Input'!H149,NA())</f>
        <v>1962.85</v>
      </c>
      <c r="S148" s="92">
        <f t="shared" si="28"/>
        <v>0</v>
      </c>
      <c r="T148" s="92">
        <f t="shared" si="29"/>
        <v>4672.5962113821142</v>
      </c>
      <c r="U148" s="102">
        <f t="shared" si="30"/>
        <v>4672.5962113821142</v>
      </c>
      <c r="V148" s="103">
        <f t="shared" si="31"/>
        <v>4672.5896452821144</v>
      </c>
      <c r="Z148" s="85"/>
      <c r="AA148" s="85"/>
    </row>
    <row r="149" spans="1:28" x14ac:dyDescent="0.2">
      <c r="A149" s="107">
        <v>4</v>
      </c>
      <c r="B149" s="224">
        <v>37347</v>
      </c>
      <c r="C149" s="106">
        <f t="shared" si="32"/>
        <v>4140</v>
      </c>
      <c r="D149" s="92">
        <f t="shared" si="24"/>
        <v>1442.0177879215419</v>
      </c>
      <c r="E149" s="92">
        <f t="shared" si="33"/>
        <v>942.97367356256314</v>
      </c>
      <c r="F149" s="92">
        <f t="shared" si="33"/>
        <v>47.681244822709118</v>
      </c>
      <c r="G149" s="92">
        <f t="shared" si="33"/>
        <v>107.67843469463746</v>
      </c>
      <c r="H149" s="92">
        <f t="shared" si="33"/>
        <v>50.514018879906274</v>
      </c>
      <c r="I149" s="92">
        <f t="shared" si="33"/>
        <v>17.871410098814295</v>
      </c>
      <c r="J149" s="92">
        <f t="shared" si="33"/>
        <v>87.46150005882258</v>
      </c>
      <c r="K149" s="92">
        <f t="shared" si="33"/>
        <v>392.00303294813079</v>
      </c>
      <c r="L149" s="92">
        <f t="shared" si="33"/>
        <v>66.440041359829195</v>
      </c>
      <c r="M149" s="92">
        <f t="shared" si="33"/>
        <v>601.08291500993562</v>
      </c>
      <c r="N149" s="92">
        <f t="shared" si="33"/>
        <v>0</v>
      </c>
      <c r="O149" s="92">
        <f t="shared" si="33"/>
        <v>17.968099294505237</v>
      </c>
      <c r="P149" s="92">
        <f t="shared" si="33"/>
        <v>691.11554722905282</v>
      </c>
      <c r="Q149" s="92">
        <f t="shared" si="33"/>
        <v>83.956853085077341</v>
      </c>
      <c r="R149" s="250">
        <f>IF('Share Price Input'!H150&gt;1,'Share Price Input'!H150,NA())</f>
        <v>2008.3000000000002</v>
      </c>
      <c r="S149" s="92">
        <f t="shared" si="28"/>
        <v>0</v>
      </c>
      <c r="T149" s="92">
        <f t="shared" si="29"/>
        <v>4548.7579928655259</v>
      </c>
      <c r="U149" s="102">
        <f t="shared" si="30"/>
        <v>4548.7579928655259</v>
      </c>
      <c r="V149" s="103">
        <f t="shared" si="31"/>
        <v>4548.751426765526</v>
      </c>
      <c r="Z149" s="85"/>
      <c r="AA149" s="85"/>
    </row>
    <row r="150" spans="1:28" x14ac:dyDescent="0.2">
      <c r="A150" s="107">
        <v>5</v>
      </c>
      <c r="B150" s="224">
        <v>37377</v>
      </c>
      <c r="C150" s="106">
        <f t="shared" si="32"/>
        <v>4170</v>
      </c>
      <c r="D150" s="92">
        <f t="shared" si="24"/>
        <v>1362.0813814038588</v>
      </c>
      <c r="E150" s="92">
        <f t="shared" si="33"/>
        <v>921.44941373467509</v>
      </c>
      <c r="F150" s="92">
        <f t="shared" si="33"/>
        <v>106.1450194061819</v>
      </c>
      <c r="G150" s="92">
        <f t="shared" si="33"/>
        <v>125.32414526617224</v>
      </c>
      <c r="H150" s="92">
        <f t="shared" si="33"/>
        <v>59.409304936363085</v>
      </c>
      <c r="I150" s="92">
        <f t="shared" si="33"/>
        <v>19.102565245532389</v>
      </c>
      <c r="J150" s="92">
        <f t="shared" si="33"/>
        <v>73.898109367268219</v>
      </c>
      <c r="K150" s="92">
        <f t="shared" si="33"/>
        <v>256.98598910308573</v>
      </c>
      <c r="L150" s="92">
        <f t="shared" si="33"/>
        <v>62.3462029669206</v>
      </c>
      <c r="M150" s="92">
        <f t="shared" si="33"/>
        <v>606.41366640982142</v>
      </c>
      <c r="N150" s="92">
        <f t="shared" si="33"/>
        <v>0</v>
      </c>
      <c r="O150" s="92">
        <f t="shared" si="33"/>
        <v>16.04244831252322</v>
      </c>
      <c r="P150" s="92">
        <f t="shared" si="33"/>
        <v>757.98187486563484</v>
      </c>
      <c r="Q150" s="92">
        <f t="shared" si="33"/>
        <v>493.30328458871384</v>
      </c>
      <c r="R150" s="250">
        <f>IF('Share Price Input'!H151&gt;1,'Share Price Input'!H151,NA())</f>
        <v>2087.25</v>
      </c>
      <c r="S150" s="92">
        <f t="shared" si="28"/>
        <v>0</v>
      </c>
      <c r="T150" s="92">
        <f t="shared" si="29"/>
        <v>4860.4768395067522</v>
      </c>
      <c r="U150" s="102">
        <f t="shared" si="30"/>
        <v>4860.4768395067522</v>
      </c>
      <c r="V150" s="103">
        <f t="shared" si="31"/>
        <v>4860.4702734067523</v>
      </c>
      <c r="Z150" s="85"/>
      <c r="AA150" s="85"/>
    </row>
    <row r="151" spans="1:28" x14ac:dyDescent="0.2">
      <c r="A151" s="107">
        <v>6</v>
      </c>
      <c r="B151" s="224">
        <v>37408</v>
      </c>
      <c r="C151" s="106">
        <f t="shared" si="32"/>
        <v>4200</v>
      </c>
      <c r="D151" s="92">
        <f t="shared" si="24"/>
        <v>1283.2641009093995</v>
      </c>
      <c r="E151" s="92">
        <f t="shared" si="33"/>
        <v>899.43497824500832</v>
      </c>
      <c r="F151" s="92">
        <f t="shared" si="33"/>
        <v>169.28133272665855</v>
      </c>
      <c r="G151" s="92">
        <f t="shared" si="33"/>
        <v>143.46786464294814</v>
      </c>
      <c r="H151" s="92">
        <f t="shared" si="33"/>
        <v>68.786459185551266</v>
      </c>
      <c r="I151" s="92">
        <f t="shared" si="33"/>
        <v>20.372675583602415</v>
      </c>
      <c r="J151" s="92">
        <f t="shared" si="33"/>
        <v>61.208082096727068</v>
      </c>
      <c r="K151" s="92">
        <f t="shared" si="33"/>
        <v>129.06984226867363</v>
      </c>
      <c r="L151" s="92">
        <f t="shared" si="33"/>
        <v>58.37379683073118</v>
      </c>
      <c r="M151" s="92">
        <f t="shared" si="33"/>
        <v>611.05381629213275</v>
      </c>
      <c r="N151" s="92">
        <f t="shared" si="33"/>
        <v>0</v>
      </c>
      <c r="O151" s="92">
        <f t="shared" si="33"/>
        <v>14.225231558476935</v>
      </c>
      <c r="P151" s="92">
        <f t="shared" si="33"/>
        <v>822.27335528612275</v>
      </c>
      <c r="Q151" s="92">
        <f t="shared" si="33"/>
        <v>359.66416502072593</v>
      </c>
      <c r="R151" s="250">
        <f>IF('Share Price Input'!H152&gt;1,'Share Price Input'!H152,NA())</f>
        <v>2131.0499999999997</v>
      </c>
      <c r="S151" s="92">
        <f t="shared" si="28"/>
        <v>0</v>
      </c>
      <c r="T151" s="92">
        <f t="shared" si="29"/>
        <v>4640.4691345467591</v>
      </c>
      <c r="U151" s="102">
        <f t="shared" si="30"/>
        <v>4640.4691345467591</v>
      </c>
      <c r="V151" s="103">
        <f t="shared" si="31"/>
        <v>4640.4625684467592</v>
      </c>
      <c r="Z151" s="85"/>
      <c r="AA151" s="85"/>
    </row>
    <row r="152" spans="1:28" x14ac:dyDescent="0.2">
      <c r="A152" s="107">
        <v>7</v>
      </c>
      <c r="B152" s="224">
        <v>37438</v>
      </c>
      <c r="C152" s="106">
        <f t="shared" si="32"/>
        <v>4230</v>
      </c>
      <c r="D152" s="92">
        <f t="shared" si="24"/>
        <v>1205.7042187304405</v>
      </c>
      <c r="E152" s="92">
        <f t="shared" si="33"/>
        <v>876.96608101520064</v>
      </c>
      <c r="F152" s="92">
        <f t="shared" si="33"/>
        <v>220.47474168958252</v>
      </c>
      <c r="G152" s="92">
        <f t="shared" si="33"/>
        <v>161.8827117681781</v>
      </c>
      <c r="H152" s="92">
        <f t="shared" si="33"/>
        <v>78.575416444166251</v>
      </c>
      <c r="I152" s="92">
        <f t="shared" si="33"/>
        <v>21.681477018715583</v>
      </c>
      <c r="J152" s="92">
        <f t="shared" si="33"/>
        <v>49.492677399195486</v>
      </c>
      <c r="K152" s="92">
        <f t="shared" si="33"/>
        <v>36.627150559932744</v>
      </c>
      <c r="L152" s="92">
        <f t="shared" si="33"/>
        <v>54.523973240694545</v>
      </c>
      <c r="M152" s="92">
        <f t="shared" si="33"/>
        <v>614.99248217826175</v>
      </c>
      <c r="N152" s="92">
        <f t="shared" si="33"/>
        <v>0</v>
      </c>
      <c r="O152" s="92">
        <f t="shared" si="33"/>
        <v>12.516613149516388</v>
      </c>
      <c r="P152" s="92">
        <f t="shared" si="33"/>
        <v>883.07022510043407</v>
      </c>
      <c r="Q152" s="92">
        <f t="shared" si="33"/>
        <v>3.2648217193939217</v>
      </c>
      <c r="R152" s="250">
        <f>IF('Share Price Input'!H153&gt;1,'Share Price Input'!H153,NA())</f>
        <v>2075.5500000000002</v>
      </c>
      <c r="S152" s="92">
        <f t="shared" si="28"/>
        <v>0</v>
      </c>
      <c r="T152" s="92">
        <f t="shared" si="29"/>
        <v>4219.7660239137131</v>
      </c>
      <c r="U152" s="102">
        <f t="shared" si="30"/>
        <v>4219.7660239137131</v>
      </c>
      <c r="V152" s="103">
        <f t="shared" si="31"/>
        <v>4219.7594578137132</v>
      </c>
      <c r="Z152" s="85"/>
      <c r="AA152" s="85"/>
    </row>
    <row r="153" spans="1:28" x14ac:dyDescent="0.2">
      <c r="A153" s="107">
        <v>8</v>
      </c>
      <c r="B153" s="224">
        <v>37469</v>
      </c>
      <c r="C153" s="106">
        <f t="shared" si="32"/>
        <v>4260</v>
      </c>
      <c r="D153" s="92">
        <f t="shared" si="24"/>
        <v>1129.5378012553451</v>
      </c>
      <c r="E153" s="92">
        <f t="shared" si="33"/>
        <v>854.07917323816582</v>
      </c>
      <c r="F153" s="92">
        <f t="shared" si="33"/>
        <v>246.2527907665127</v>
      </c>
      <c r="G153" s="92">
        <f t="shared" si="33"/>
        <v>180.33841522454168</v>
      </c>
      <c r="H153" s="92">
        <f t="shared" si="33"/>
        <v>88.703034576925191</v>
      </c>
      <c r="I153" s="92">
        <f t="shared" si="33"/>
        <v>23.028697411515424</v>
      </c>
      <c r="J153" s="92">
        <f t="shared" si="33"/>
        <v>38.845377496551862</v>
      </c>
      <c r="K153" s="92">
        <f t="shared" si="33"/>
        <v>0.16224988538675689</v>
      </c>
      <c r="L153" s="92">
        <f t="shared" si="33"/>
        <v>50.797846990023459</v>
      </c>
      <c r="M153" s="92">
        <f t="shared" si="33"/>
        <v>618.22042677020363</v>
      </c>
      <c r="N153" s="92">
        <f t="shared" si="33"/>
        <v>0</v>
      </c>
      <c r="O153" s="92">
        <f t="shared" si="33"/>
        <v>10.916747395018092</v>
      </c>
      <c r="P153" s="92">
        <f t="shared" si="33"/>
        <v>939.50271533263231</v>
      </c>
      <c r="Q153" s="92">
        <f t="shared" si="33"/>
        <v>278.10741169348756</v>
      </c>
      <c r="R153" s="250">
        <f>IF('Share Price Input'!H154&gt;1,'Share Price Input'!H154,NA())</f>
        <v>2049.1999999999998</v>
      </c>
      <c r="S153" s="92">
        <f t="shared" si="28"/>
        <v>0</v>
      </c>
      <c r="T153" s="92">
        <f t="shared" si="29"/>
        <v>4458.4861219363102</v>
      </c>
      <c r="U153" s="102">
        <f t="shared" si="30"/>
        <v>4458.4861219363102</v>
      </c>
      <c r="V153" s="103">
        <f t="shared" si="31"/>
        <v>4458.4795558363103</v>
      </c>
      <c r="Z153" s="85"/>
      <c r="AA153" s="85"/>
    </row>
    <row r="154" spans="1:28" x14ac:dyDescent="0.2">
      <c r="A154" s="107">
        <v>9</v>
      </c>
      <c r="B154" s="224">
        <v>37500</v>
      </c>
      <c r="C154" s="106">
        <f t="shared" si="32"/>
        <v>4290</v>
      </c>
      <c r="D154" s="92">
        <f t="shared" si="24"/>
        <v>1054.8984702618934</v>
      </c>
      <c r="E154" s="92">
        <f t="shared" si="33"/>
        <v>830.81138424348524</v>
      </c>
      <c r="F154" s="92">
        <f t="shared" si="33"/>
        <v>239.83152813954308</v>
      </c>
      <c r="G154" s="92">
        <f t="shared" si="33"/>
        <v>198.60419270015711</v>
      </c>
      <c r="H154" s="92">
        <f t="shared" si="33"/>
        <v>99.093641007472741</v>
      </c>
      <c r="I154" s="92">
        <f t="shared" si="33"/>
        <v>24.41405663418351</v>
      </c>
      <c r="J154" s="92">
        <f t="shared" si="33"/>
        <v>29.351141745950599</v>
      </c>
      <c r="K154" s="92">
        <f t="shared" si="33"/>
        <v>27.763270939645679</v>
      </c>
      <c r="L154" s="92">
        <f t="shared" si="33"/>
        <v>47.196497052897541</v>
      </c>
      <c r="M154" s="92">
        <f t="shared" si="33"/>
        <v>620.73007961466283</v>
      </c>
      <c r="N154" s="92">
        <f t="shared" si="33"/>
        <v>0</v>
      </c>
      <c r="O154" s="92">
        <f t="shared" si="33"/>
        <v>9.4257787826488766</v>
      </c>
      <c r="P154" s="92">
        <f t="shared" si="33"/>
        <v>990.76349446403196</v>
      </c>
      <c r="Q154" s="92">
        <f t="shared" si="33"/>
        <v>525.61562416315815</v>
      </c>
      <c r="R154" s="250">
        <f>IF('Share Price Input'!H155&gt;1,'Share Price Input'!H155,NA())</f>
        <v>2103.15</v>
      </c>
      <c r="S154" s="92">
        <f t="shared" si="28"/>
        <v>0</v>
      </c>
      <c r="T154" s="92">
        <f t="shared" si="29"/>
        <v>4698.4925936497302</v>
      </c>
      <c r="U154" s="102">
        <f t="shared" si="30"/>
        <v>4698.4925936497302</v>
      </c>
      <c r="V154" s="103">
        <f t="shared" si="31"/>
        <v>4698.4860275497304</v>
      </c>
      <c r="Z154" s="85"/>
      <c r="AA154" s="85"/>
    </row>
    <row r="155" spans="1:28" x14ac:dyDescent="0.2">
      <c r="A155" s="107">
        <v>10</v>
      </c>
      <c r="B155" s="224">
        <v>37530</v>
      </c>
      <c r="C155" s="106">
        <f t="shared" si="32"/>
        <v>4320</v>
      </c>
      <c r="D155" s="92">
        <f t="shared" si="24"/>
        <v>981.91716849925717</v>
      </c>
      <c r="E155" s="92">
        <f t="shared" si="33"/>
        <v>807.20046126266232</v>
      </c>
      <c r="F155" s="92">
        <f t="shared" si="33"/>
        <v>202.90082320652689</v>
      </c>
      <c r="G155" s="92">
        <f t="shared" si="33"/>
        <v>216.45163684311061</v>
      </c>
      <c r="H155" s="92">
        <f t="shared" si="33"/>
        <v>109.6695981365084</v>
      </c>
      <c r="I155" s="92">
        <f t="shared" si="33"/>
        <v>25.837266628686251</v>
      </c>
      <c r="J155" s="92">
        <f t="shared" si="33"/>
        <v>21.085728712795856</v>
      </c>
      <c r="K155" s="92">
        <f t="shared" si="33"/>
        <v>113.30814396626116</v>
      </c>
      <c r="L155" s="92">
        <f t="shared" si="33"/>
        <v>43.720966272027113</v>
      </c>
      <c r="M155" s="92">
        <f t="shared" si="33"/>
        <v>622.51555485793074</v>
      </c>
      <c r="N155" s="92">
        <f t="shared" si="33"/>
        <v>0</v>
      </c>
      <c r="O155" s="92">
        <f t="shared" si="33"/>
        <v>8.0438419653155506</v>
      </c>
      <c r="P155" s="92">
        <f t="shared" si="33"/>
        <v>1036.1192182368279</v>
      </c>
      <c r="Q155" s="92">
        <f t="shared" si="33"/>
        <v>152.71163421285368</v>
      </c>
      <c r="R155" s="250">
        <f>IF('Share Price Input'!H156&gt;1,'Share Price Input'!H156,NA())</f>
        <v>2082.9499999999998</v>
      </c>
      <c r="S155" s="92">
        <f t="shared" si="28"/>
        <v>0</v>
      </c>
      <c r="T155" s="92">
        <f t="shared" si="29"/>
        <v>4341.4754767007635</v>
      </c>
      <c r="U155" s="102">
        <f t="shared" si="30"/>
        <v>4341.4754767007635</v>
      </c>
      <c r="V155" s="103">
        <f t="shared" si="31"/>
        <v>4341.4689106007636</v>
      </c>
      <c r="Z155" s="85"/>
      <c r="AA155" s="85"/>
      <c r="AB155" s="85"/>
    </row>
    <row r="156" spans="1:28" x14ac:dyDescent="0.2">
      <c r="A156" s="107">
        <v>11</v>
      </c>
      <c r="B156" s="224">
        <v>37561</v>
      </c>
      <c r="C156" s="106">
        <f t="shared" si="32"/>
        <v>4350</v>
      </c>
      <c r="D156" s="92">
        <f t="shared" si="24"/>
        <v>910.72192996994704</v>
      </c>
      <c r="E156" s="92">
        <f t="shared" si="33"/>
        <v>783.28470819195365</v>
      </c>
      <c r="F156" s="92">
        <f t="shared" si="33"/>
        <v>145.1796474117055</v>
      </c>
      <c r="G156" s="92">
        <f t="shared" si="33"/>
        <v>233.6575714179229</v>
      </c>
      <c r="H156" s="92">
        <f t="shared" si="33"/>
        <v>120.35188344236143</v>
      </c>
      <c r="I156" s="92">
        <f t="shared" si="33"/>
        <v>27.298031466671745</v>
      </c>
      <c r="J156" s="92">
        <f t="shared" si="33"/>
        <v>14.115091660763795</v>
      </c>
      <c r="K156" s="92">
        <f t="shared" si="33"/>
        <v>237.82251004764376</v>
      </c>
      <c r="L156" s="92">
        <f t="shared" si="33"/>
        <v>40.372261056675598</v>
      </c>
      <c r="M156" s="92">
        <f t="shared" si="33"/>
        <v>623.57266504989639</v>
      </c>
      <c r="N156" s="92">
        <f t="shared" si="33"/>
        <v>0</v>
      </c>
      <c r="O156" s="92">
        <f t="shared" si="33"/>
        <v>6.7710617490067762</v>
      </c>
      <c r="P156" s="92">
        <f t="shared" si="33"/>
        <v>1074.9210209850878</v>
      </c>
      <c r="Q156" s="92">
        <f t="shared" si="33"/>
        <v>52.945942875587122</v>
      </c>
      <c r="R156" s="250">
        <f>IF('Share Price Input'!H157&gt;1,'Share Price Input'!H157,NA())</f>
        <v>2099.5</v>
      </c>
      <c r="S156" s="92">
        <f t="shared" si="28"/>
        <v>0</v>
      </c>
      <c r="T156" s="92">
        <f t="shared" si="29"/>
        <v>4271.0077592252237</v>
      </c>
      <c r="U156" s="102">
        <f t="shared" si="30"/>
        <v>4271.0077592252237</v>
      </c>
      <c r="V156" s="103">
        <f t="shared" si="31"/>
        <v>4271.0011931252238</v>
      </c>
      <c r="Z156" s="85"/>
      <c r="AA156" s="85"/>
    </row>
    <row r="157" spans="1:28" x14ac:dyDescent="0.2">
      <c r="A157" s="107">
        <v>12</v>
      </c>
      <c r="B157" s="224">
        <v>37591</v>
      </c>
      <c r="C157" s="106">
        <f t="shared" si="32"/>
        <v>4380</v>
      </c>
      <c r="D157" s="92">
        <f t="shared" si="24"/>
        <v>841.43765531464192</v>
      </c>
      <c r="E157" s="92">
        <f t="shared" ref="E157:Q166" si="34">(SIN(($C157*PI()/180*E$6+E$7*PI()/180))*E$5)+E$5</f>
        <v>759.10292345212451</v>
      </c>
      <c r="F157" s="92">
        <f t="shared" si="34"/>
        <v>81.858354156008488</v>
      </c>
      <c r="G157" s="92">
        <f t="shared" si="34"/>
        <v>250.00684204867605</v>
      </c>
      <c r="H157" s="92">
        <f t="shared" si="34"/>
        <v>131.06067992957924</v>
      </c>
      <c r="I157" s="92">
        <f t="shared" si="34"/>
        <v>28.796047411000927</v>
      </c>
      <c r="J157" s="92">
        <f t="shared" si="34"/>
        <v>8.4948522825193038</v>
      </c>
      <c r="K157" s="92">
        <f t="shared" si="34"/>
        <v>373.68834616457764</v>
      </c>
      <c r="L157" s="92">
        <f t="shared" si="34"/>
        <v>37.151351091234233</v>
      </c>
      <c r="M157" s="92">
        <f t="shared" si="34"/>
        <v>623.89893096481444</v>
      </c>
      <c r="N157" s="92">
        <f t="shared" si="34"/>
        <v>0</v>
      </c>
      <c r="O157" s="92">
        <f t="shared" si="34"/>
        <v>5.6075530815185175</v>
      </c>
      <c r="P157" s="92">
        <f t="shared" si="34"/>
        <v>1106.6137984025552</v>
      </c>
      <c r="Q157" s="92">
        <f t="shared" si="34"/>
        <v>465.37655404183744</v>
      </c>
      <c r="R157" s="250">
        <f>IF('Share Price Input'!H158&gt;1,'Share Price Input'!H158,NA())</f>
        <v>2189</v>
      </c>
      <c r="S157" s="92">
        <f t="shared" si="28"/>
        <v>0</v>
      </c>
      <c r="T157" s="92">
        <f t="shared" si="29"/>
        <v>4713.0873222410883</v>
      </c>
      <c r="U157" s="102">
        <f t="shared" si="30"/>
        <v>4713.0873222410883</v>
      </c>
      <c r="V157" s="103">
        <f t="shared" si="31"/>
        <v>4713.0807561410884</v>
      </c>
      <c r="Z157" s="85"/>
      <c r="AA157" s="85"/>
    </row>
    <row r="158" spans="1:28" x14ac:dyDescent="0.2">
      <c r="A158" s="107">
        <v>1</v>
      </c>
      <c r="B158" s="224">
        <v>37622</v>
      </c>
      <c r="C158" s="106">
        <f t="shared" si="32"/>
        <v>4410</v>
      </c>
      <c r="D158" s="92">
        <f t="shared" si="24"/>
        <v>774.18589269404788</v>
      </c>
      <c r="E158" s="92">
        <f t="shared" si="34"/>
        <v>734.69433704594405</v>
      </c>
      <c r="F158" s="92">
        <f t="shared" si="34"/>
        <v>29.601067291948652</v>
      </c>
      <c r="G158" s="92">
        <f t="shared" si="34"/>
        <v>265.29500665150755</v>
      </c>
      <c r="H158" s="92">
        <f t="shared" si="34"/>
        <v>141.71597251374624</v>
      </c>
      <c r="I158" s="92">
        <f t="shared" si="34"/>
        <v>30.33100297890482</v>
      </c>
      <c r="J158" s="92">
        <f t="shared" si="34"/>
        <v>4.2698568704554418</v>
      </c>
      <c r="K158" s="92">
        <f t="shared" si="34"/>
        <v>490.76980608911111</v>
      </c>
      <c r="L158" s="92">
        <f t="shared" si="34"/>
        <v>34.059169054430811</v>
      </c>
      <c r="M158" s="92">
        <f t="shared" si="34"/>
        <v>623.49358741579874</v>
      </c>
      <c r="N158" s="92">
        <f t="shared" si="34"/>
        <v>0</v>
      </c>
      <c r="O158" s="92">
        <f t="shared" si="34"/>
        <v>4.5534210420755699</v>
      </c>
      <c r="P158" s="92">
        <f t="shared" si="34"/>
        <v>1130.7441489466341</v>
      </c>
      <c r="Q158" s="92">
        <f t="shared" si="34"/>
        <v>401.73949312109443</v>
      </c>
      <c r="R158" s="250">
        <f>IF('Share Price Input'!H159&gt;1,'Share Price Input'!H159,NA())</f>
        <v>2342.8000000000002</v>
      </c>
      <c r="S158" s="92">
        <f t="shared" si="28"/>
        <v>0</v>
      </c>
      <c r="T158" s="92">
        <f t="shared" si="29"/>
        <v>4665.4461956157002</v>
      </c>
      <c r="U158" s="102">
        <f t="shared" si="30"/>
        <v>4665.4461956157002</v>
      </c>
      <c r="V158" s="103">
        <f t="shared" si="31"/>
        <v>4665.4396295157003</v>
      </c>
      <c r="Z158" s="85"/>
      <c r="AA158" s="85"/>
    </row>
    <row r="159" spans="1:28" x14ac:dyDescent="0.2">
      <c r="A159" s="107">
        <v>2</v>
      </c>
      <c r="B159" s="224">
        <v>37653</v>
      </c>
      <c r="C159" s="106">
        <f t="shared" si="32"/>
        <v>4440</v>
      </c>
      <c r="D159" s="92">
        <f t="shared" si="24"/>
        <v>709.08462455209838</v>
      </c>
      <c r="E159" s="92">
        <f t="shared" si="34"/>
        <v>710.09854691552698</v>
      </c>
      <c r="F159" s="92">
        <f t="shared" si="34"/>
        <v>2.1602207280222814</v>
      </c>
      <c r="G159" s="92">
        <f t="shared" si="34"/>
        <v>279.33089191352673</v>
      </c>
      <c r="H159" s="92">
        <f t="shared" si="34"/>
        <v>152.23814588639826</v>
      </c>
      <c r="I159" s="92">
        <f t="shared" si="34"/>
        <v>31.902579006750784</v>
      </c>
      <c r="J159" s="92">
        <f t="shared" si="34"/>
        <v>1.4738184689567504</v>
      </c>
      <c r="K159" s="92">
        <f t="shared" si="34"/>
        <v>563.09752936041627</v>
      </c>
      <c r="L159" s="92">
        <f t="shared" si="34"/>
        <v>31.096610349252728</v>
      </c>
      <c r="M159" s="92">
        <f t="shared" si="34"/>
        <v>622.35758504940452</v>
      </c>
      <c r="N159" s="92">
        <f t="shared" si="34"/>
        <v>0</v>
      </c>
      <c r="O159" s="92">
        <f t="shared" si="34"/>
        <v>3.6087608318393904</v>
      </c>
      <c r="P159" s="92">
        <f t="shared" si="34"/>
        <v>1146.9668602676456</v>
      </c>
      <c r="Q159" s="92">
        <f t="shared" si="34"/>
        <v>14.521537413779811</v>
      </c>
      <c r="R159" s="250">
        <f>IF('Share Price Input'!H160&gt;1,'Share Price Input'!H160,NA())</f>
        <v>2338.6999999999998</v>
      </c>
      <c r="S159" s="92">
        <f t="shared" si="28"/>
        <v>0</v>
      </c>
      <c r="T159" s="92">
        <f t="shared" si="29"/>
        <v>4267.9311446436186</v>
      </c>
      <c r="U159" s="102">
        <f t="shared" si="30"/>
        <v>4267.9311446436186</v>
      </c>
      <c r="V159" s="103">
        <f t="shared" si="31"/>
        <v>4267.9245785436187</v>
      </c>
      <c r="Z159" s="85"/>
      <c r="AA159" s="85"/>
    </row>
    <row r="160" spans="1:28" x14ac:dyDescent="0.2">
      <c r="A160" s="107">
        <v>3</v>
      </c>
      <c r="B160" s="224">
        <v>37681</v>
      </c>
      <c r="C160" s="106">
        <f t="shared" si="32"/>
        <v>4470</v>
      </c>
      <c r="D160" s="92">
        <f t="shared" si="24"/>
        <v>646.24806063467918</v>
      </c>
      <c r="E160" s="92">
        <f t="shared" si="34"/>
        <v>685.35545470276452</v>
      </c>
      <c r="F160" s="92">
        <f t="shared" si="34"/>
        <v>6.7573609969670798</v>
      </c>
      <c r="G160" s="92">
        <f t="shared" si="34"/>
        <v>291.93898385024772</v>
      </c>
      <c r="H160" s="92">
        <f t="shared" si="34"/>
        <v>162.54857939285426</v>
      </c>
      <c r="I160" s="92">
        <f t="shared" si="34"/>
        <v>33.510448716405904</v>
      </c>
      <c r="J160" s="92">
        <f t="shared" si="34"/>
        <v>0.129047863606786</v>
      </c>
      <c r="K160" s="92">
        <f t="shared" si="34"/>
        <v>574.62879906879039</v>
      </c>
      <c r="L160" s="92">
        <f t="shared" si="34"/>
        <v>28.264532843667666</v>
      </c>
      <c r="M160" s="92">
        <f t="shared" si="34"/>
        <v>620.49358811609022</v>
      </c>
      <c r="N160" s="92">
        <f t="shared" si="34"/>
        <v>0</v>
      </c>
      <c r="O160" s="92">
        <f t="shared" si="34"/>
        <v>2.7736577653115546</v>
      </c>
      <c r="P160" s="92">
        <f t="shared" si="34"/>
        <v>1155.0498478675609</v>
      </c>
      <c r="Q160" s="92">
        <f t="shared" si="34"/>
        <v>231.57223440626453</v>
      </c>
      <c r="R160" s="250">
        <f>IF('Share Price Input'!H161&gt;1,'Share Price Input'!H161,NA())</f>
        <v>2206.75</v>
      </c>
      <c r="S160" s="92">
        <f t="shared" si="28"/>
        <v>0</v>
      </c>
      <c r="T160" s="92">
        <f t="shared" si="29"/>
        <v>4439.2640301252095</v>
      </c>
      <c r="U160" s="102">
        <f t="shared" si="30"/>
        <v>4439.2640301252095</v>
      </c>
      <c r="V160" s="103">
        <f t="shared" si="31"/>
        <v>4439.2574640252096</v>
      </c>
      <c r="Z160" s="85"/>
      <c r="AA160" s="85"/>
    </row>
    <row r="161" spans="1:28" x14ac:dyDescent="0.2">
      <c r="A161" s="107">
        <v>4</v>
      </c>
      <c r="B161" s="224">
        <v>37712</v>
      </c>
      <c r="C161" s="106">
        <f t="shared" si="32"/>
        <v>4500</v>
      </c>
      <c r="D161" s="92">
        <f t="shared" si="24"/>
        <v>585.78643762690422</v>
      </c>
      <c r="E161" s="92">
        <f t="shared" si="34"/>
        <v>660.50520101706331</v>
      </c>
      <c r="F161" s="92">
        <f t="shared" si="34"/>
        <v>42.182668923110185</v>
      </c>
      <c r="G161" s="92">
        <f t="shared" si="34"/>
        <v>302.96162254843858</v>
      </c>
      <c r="H161" s="92">
        <f t="shared" si="34"/>
        <v>172.5702344780932</v>
      </c>
      <c r="I161" s="92">
        <f t="shared" si="34"/>
        <v>35.154277783184853</v>
      </c>
      <c r="J161" s="92">
        <f t="shared" si="34"/>
        <v>0.24627555389315603</v>
      </c>
      <c r="K161" s="92">
        <f t="shared" si="34"/>
        <v>522.80591137436068</v>
      </c>
      <c r="L161" s="92">
        <f t="shared" si="34"/>
        <v>25.56375662220762</v>
      </c>
      <c r="M161" s="92">
        <f t="shared" si="34"/>
        <v>617.9059682217877</v>
      </c>
      <c r="N161" s="92">
        <f t="shared" si="34"/>
        <v>0</v>
      </c>
      <c r="O161" s="92">
        <f t="shared" si="34"/>
        <v>2.0481872626285167</v>
      </c>
      <c r="P161" s="92">
        <f t="shared" si="34"/>
        <v>1154.8774753350194</v>
      </c>
      <c r="Q161" s="92">
        <f t="shared" si="34"/>
        <v>532.79589117489036</v>
      </c>
      <c r="R161" s="250">
        <f>IF('Share Price Input'!H162&gt;1,'Share Price Input'!H162,NA())</f>
        <v>2129.9</v>
      </c>
      <c r="S161" s="92">
        <f t="shared" si="28"/>
        <v>0</v>
      </c>
      <c r="T161" s="92">
        <f t="shared" si="29"/>
        <v>4655.3973418215819</v>
      </c>
      <c r="U161" s="102">
        <f t="shared" si="30"/>
        <v>4655.3973418215819</v>
      </c>
      <c r="V161" s="103">
        <f t="shared" si="31"/>
        <v>4655.390775721582</v>
      </c>
      <c r="Z161" s="85"/>
      <c r="AA161" s="85"/>
    </row>
    <row r="162" spans="1:28" x14ac:dyDescent="0.2">
      <c r="A162" s="107">
        <v>5</v>
      </c>
      <c r="B162" s="224">
        <v>37742</v>
      </c>
      <c r="C162" s="106">
        <f t="shared" si="32"/>
        <v>4530</v>
      </c>
      <c r="D162" s="92">
        <f t="shared" si="24"/>
        <v>527.80582576053416</v>
      </c>
      <c r="E162" s="92">
        <f t="shared" si="34"/>
        <v>635.58810031541975</v>
      </c>
      <c r="F162" s="92">
        <f t="shared" si="34"/>
        <v>99.113345042911121</v>
      </c>
      <c r="G162" s="92">
        <f t="shared" si="34"/>
        <v>312.26097364985617</v>
      </c>
      <c r="H162" s="92">
        <f t="shared" si="34"/>
        <v>182.22823031133265</v>
      </c>
      <c r="I162" s="92">
        <f t="shared" si="34"/>
        <v>36.833724405365444</v>
      </c>
      <c r="J162" s="92">
        <f t="shared" si="34"/>
        <v>1.8245661299655751</v>
      </c>
      <c r="K162" s="92">
        <f t="shared" si="34"/>
        <v>419.12348935002461</v>
      </c>
      <c r="L162" s="92">
        <f t="shared" si="34"/>
        <v>22.995063748499774</v>
      </c>
      <c r="M162" s="92">
        <f t="shared" si="34"/>
        <v>614.60079407523722</v>
      </c>
      <c r="N162" s="92">
        <f t="shared" si="34"/>
        <v>0</v>
      </c>
      <c r="O162" s="92">
        <f t="shared" si="34"/>
        <v>1.4324148427499495</v>
      </c>
      <c r="P162" s="92">
        <f t="shared" si="34"/>
        <v>1146.4522086568659</v>
      </c>
      <c r="Q162" s="92">
        <f t="shared" si="34"/>
        <v>196.40202898418494</v>
      </c>
      <c r="R162" s="250">
        <f>IF('Share Price Input'!H163&gt;1,'Share Price Input'!H163,NA())</f>
        <v>2311.9</v>
      </c>
      <c r="S162" s="92">
        <f t="shared" si="28"/>
        <v>0</v>
      </c>
      <c r="T162" s="92">
        <f t="shared" si="29"/>
        <v>4196.6541991729482</v>
      </c>
      <c r="U162" s="102">
        <f t="shared" si="30"/>
        <v>4196.6541991729482</v>
      </c>
      <c r="V162" s="103">
        <f t="shared" si="31"/>
        <v>4196.6476330729483</v>
      </c>
      <c r="Z162" s="85"/>
      <c r="AA162" s="85"/>
    </row>
    <row r="163" spans="1:28" x14ac:dyDescent="0.2">
      <c r="A163" s="107">
        <v>6</v>
      </c>
      <c r="B163" s="224">
        <v>37773</v>
      </c>
      <c r="C163" s="106">
        <f t="shared" si="32"/>
        <v>4560</v>
      </c>
      <c r="D163" s="92">
        <f t="shared" si="24"/>
        <v>472.40794273071492</v>
      </c>
      <c r="E163" s="92">
        <f t="shared" si="34"/>
        <v>610.6445755004446</v>
      </c>
      <c r="F163" s="92">
        <f t="shared" si="34"/>
        <v>162.5670699960138</v>
      </c>
      <c r="G163" s="92">
        <f t="shared" si="34"/>
        <v>319.72075192314884</v>
      </c>
      <c r="H163" s="92">
        <f t="shared" si="34"/>
        <v>191.45040328830459</v>
      </c>
      <c r="I163" s="92">
        <f t="shared" si="34"/>
        <v>38.548439375259562</v>
      </c>
      <c r="J163" s="92">
        <f t="shared" si="34"/>
        <v>4.8513257366712139</v>
      </c>
      <c r="K163" s="92">
        <f t="shared" si="34"/>
        <v>286.57890758213131</v>
      </c>
      <c r="L163" s="92">
        <f t="shared" si="34"/>
        <v>20.559198038803174</v>
      </c>
      <c r="M163" s="92">
        <f t="shared" si="34"/>
        <v>610.58581725512829</v>
      </c>
      <c r="N163" s="92">
        <f t="shared" si="34"/>
        <v>0</v>
      </c>
      <c r="O163" s="92">
        <f t="shared" si="34"/>
        <v>0.92639611754202633</v>
      </c>
      <c r="P163" s="92">
        <f t="shared" si="34"/>
        <v>1129.8945809393756</v>
      </c>
      <c r="Q163" s="92">
        <f t="shared" si="34"/>
        <v>28.455780430324012</v>
      </c>
      <c r="R163" s="250">
        <f>IF('Share Price Input'!H164&gt;1,'Share Price Input'!H164,NA())</f>
        <v>2314.5</v>
      </c>
      <c r="S163" s="92">
        <f t="shared" si="28"/>
        <v>0</v>
      </c>
      <c r="T163" s="92">
        <f t="shared" si="29"/>
        <v>3877.184622813862</v>
      </c>
      <c r="U163" s="102">
        <f t="shared" si="30"/>
        <v>3877.184622813862</v>
      </c>
      <c r="V163" s="103">
        <f t="shared" si="31"/>
        <v>3877.1780567138621</v>
      </c>
      <c r="Z163" s="85"/>
      <c r="AA163" s="85"/>
    </row>
    <row r="164" spans="1:28" x14ac:dyDescent="0.2">
      <c r="A164" s="107">
        <v>7</v>
      </c>
      <c r="B164" s="224">
        <v>37803</v>
      </c>
      <c r="C164" s="106">
        <f t="shared" si="32"/>
        <v>4590</v>
      </c>
      <c r="D164" s="92">
        <f t="shared" si="24"/>
        <v>419.6899752486197</v>
      </c>
      <c r="E164" s="92">
        <f t="shared" si="34"/>
        <v>585.71509234247594</v>
      </c>
      <c r="F164" s="92">
        <f t="shared" si="34"/>
        <v>215.84486817475698</v>
      </c>
      <c r="G164" s="92">
        <f t="shared" si="34"/>
        <v>325.24767537122932</v>
      </c>
      <c r="H164" s="92">
        <f t="shared" si="34"/>
        <v>200.16784623067636</v>
      </c>
      <c r="I164" s="92">
        <f t="shared" si="34"/>
        <v>40.298066151824429</v>
      </c>
      <c r="J164" s="92">
        <f t="shared" si="34"/>
        <v>9.3024025653069486</v>
      </c>
      <c r="K164" s="92">
        <f t="shared" si="34"/>
        <v>154.57133843561394</v>
      </c>
      <c r="L164" s="92">
        <f t="shared" si="34"/>
        <v>18.256864846621738</v>
      </c>
      <c r="M164" s="92">
        <f t="shared" si="34"/>
        <v>605.87045403043192</v>
      </c>
      <c r="N164" s="92">
        <f t="shared" si="34"/>
        <v>0</v>
      </c>
      <c r="O164" s="92">
        <f t="shared" si="34"/>
        <v>0.53017678675428215</v>
      </c>
      <c r="P164" s="92">
        <f t="shared" si="34"/>
        <v>1105.4414680438863</v>
      </c>
      <c r="Q164" s="92">
        <f t="shared" si="34"/>
        <v>431.38902767663666</v>
      </c>
      <c r="R164" s="250">
        <f>IF('Share Price Input'!H165&gt;1,'Share Price Input'!H165,NA())</f>
        <v>2277.9499999999998</v>
      </c>
      <c r="S164" s="92">
        <f t="shared" si="28"/>
        <v>0</v>
      </c>
      <c r="T164" s="92">
        <f t="shared" si="29"/>
        <v>4112.3186898048343</v>
      </c>
      <c r="U164" s="102">
        <f t="shared" si="30"/>
        <v>4112.3186898048343</v>
      </c>
      <c r="V164" s="103">
        <f t="shared" si="31"/>
        <v>4112.3121237048344</v>
      </c>
      <c r="Z164" s="85"/>
      <c r="AA164" s="85"/>
    </row>
    <row r="165" spans="1:28" x14ac:dyDescent="0.2">
      <c r="A165" s="107">
        <v>8</v>
      </c>
      <c r="B165" s="224">
        <v>37834</v>
      </c>
      <c r="C165" s="106">
        <f t="shared" si="32"/>
        <v>4620</v>
      </c>
      <c r="D165" s="92">
        <f t="shared" si="24"/>
        <v>369.7444085428906</v>
      </c>
      <c r="E165" s="92">
        <f t="shared" si="34"/>
        <v>560.84009383212924</v>
      </c>
      <c r="F165" s="92">
        <f t="shared" si="34"/>
        <v>244.9257399786654</v>
      </c>
      <c r="G165" s="92">
        <f t="shared" si="34"/>
        <v>328.7726316910115</v>
      </c>
      <c r="H165" s="92">
        <f t="shared" si="34"/>
        <v>208.31542325378058</v>
      </c>
      <c r="I165" s="92">
        <f t="shared" si="34"/>
        <v>42.082240934798079</v>
      </c>
      <c r="J165" s="92">
        <f t="shared" si="34"/>
        <v>15.142279571226425</v>
      </c>
      <c r="K165" s="92">
        <f t="shared" si="34"/>
        <v>52.380841699037916</v>
      </c>
      <c r="L165" s="92">
        <f t="shared" si="34"/>
        <v>16.08873085845579</v>
      </c>
      <c r="M165" s="92">
        <f t="shared" si="34"/>
        <v>600.46576327655521</v>
      </c>
      <c r="N165" s="92">
        <f t="shared" si="34"/>
        <v>0</v>
      </c>
      <c r="O165" s="92">
        <f t="shared" si="34"/>
        <v>0.24379263389369044</v>
      </c>
      <c r="P165" s="92">
        <f t="shared" si="34"/>
        <v>1073.4426998058211</v>
      </c>
      <c r="Q165" s="92">
        <f t="shared" si="34"/>
        <v>439.69532760948681</v>
      </c>
      <c r="R165" s="250">
        <f>IF('Share Price Input'!H166&gt;1,'Share Price Input'!H166,NA())</f>
        <v>2325.9</v>
      </c>
      <c r="S165" s="92">
        <f t="shared" si="28"/>
        <v>0</v>
      </c>
      <c r="T165" s="92">
        <f t="shared" si="29"/>
        <v>3952.133407587753</v>
      </c>
      <c r="U165" s="102">
        <f t="shared" si="30"/>
        <v>3952.133407587753</v>
      </c>
      <c r="V165" s="103">
        <f t="shared" si="31"/>
        <v>3952.1268414877532</v>
      </c>
      <c r="Z165" s="85"/>
      <c r="AA165" s="85"/>
    </row>
    <row r="166" spans="1:28" x14ac:dyDescent="0.2">
      <c r="A166" s="107">
        <v>9</v>
      </c>
      <c r="B166" s="224">
        <v>37865</v>
      </c>
      <c r="C166" s="106">
        <f t="shared" si="32"/>
        <v>4650</v>
      </c>
      <c r="D166" s="92">
        <f t="shared" si="24"/>
        <v>322.65886410915391</v>
      </c>
      <c r="E166" s="92">
        <f t="shared" si="34"/>
        <v>536.05993456982037</v>
      </c>
      <c r="F166" s="92">
        <f t="shared" si="34"/>
        <v>242.15653708174551</v>
      </c>
      <c r="G166" s="92">
        <f t="shared" si="34"/>
        <v>330.25154249931757</v>
      </c>
      <c r="H166" s="92">
        <f t="shared" si="34"/>
        <v>215.83225645559631</v>
      </c>
      <c r="I166" s="92">
        <f t="shared" si="34"/>
        <v>43.90059274034374</v>
      </c>
      <c r="J166" s="92">
        <f t="shared" si="34"/>
        <v>22.324357879520278</v>
      </c>
      <c r="K166" s="92">
        <f t="shared" si="34"/>
        <v>2.6738741037536329</v>
      </c>
      <c r="L166" s="92">
        <f t="shared" si="34"/>
        <v>14.055423900748849</v>
      </c>
      <c r="M166" s="92">
        <f t="shared" si="34"/>
        <v>594.38442053911717</v>
      </c>
      <c r="N166" s="92">
        <f t="shared" si="34"/>
        <v>0</v>
      </c>
      <c r="O166" s="92">
        <f t="shared" si="34"/>
        <v>6.7269522991409758E-2</v>
      </c>
      <c r="P166" s="92">
        <f t="shared" si="34"/>
        <v>1034.3560553175371</v>
      </c>
      <c r="Q166" s="92">
        <f t="shared" si="34"/>
        <v>33.47116976304369</v>
      </c>
      <c r="R166" s="250">
        <f>IF('Share Price Input'!H167&gt;1,'Share Price Input'!H167,NA())</f>
        <v>2442.3500000000004</v>
      </c>
      <c r="S166" s="92">
        <f t="shared" si="28"/>
        <v>0</v>
      </c>
      <c r="T166" s="92">
        <f t="shared" si="29"/>
        <v>3392.1857323826894</v>
      </c>
      <c r="U166" s="102">
        <f t="shared" si="30"/>
        <v>3392.1857323826894</v>
      </c>
      <c r="V166" s="103">
        <f t="shared" si="31"/>
        <v>3392.1791662826895</v>
      </c>
      <c r="Z166" s="85"/>
      <c r="AA166" s="85"/>
    </row>
    <row r="167" spans="1:28" x14ac:dyDescent="0.2">
      <c r="A167" s="107">
        <v>10</v>
      </c>
      <c r="B167" s="224">
        <v>37895</v>
      </c>
      <c r="C167" s="106">
        <f t="shared" si="32"/>
        <v>4680</v>
      </c>
      <c r="D167" s="92">
        <f t="shared" si="24"/>
        <v>278.51594599211353</v>
      </c>
      <c r="E167" s="92">
        <f t="shared" ref="E167:Q176" si="35">(SIN(($C167*PI()/180*E$6+E$7*PI()/180))*E$5)+E$5</f>
        <v>511.41481529866724</v>
      </c>
      <c r="F167" s="92">
        <f t="shared" si="35"/>
        <v>208.2660244487397</v>
      </c>
      <c r="G167" s="92">
        <f t="shared" si="35"/>
        <v>329.66591451810928</v>
      </c>
      <c r="H167" s="92">
        <f t="shared" si="35"/>
        <v>222.6621807905093</v>
      </c>
      <c r="I167" s="92">
        <f t="shared" si="35"/>
        <v>45.752743478190098</v>
      </c>
      <c r="J167" s="92">
        <f t="shared" si="35"/>
        <v>30.791328617358431</v>
      </c>
      <c r="K167" s="92">
        <f t="shared" si="35"/>
        <v>16.475735126963059</v>
      </c>
      <c r="L167" s="92">
        <f t="shared" si="35"/>
        <v>12.15753275808845</v>
      </c>
      <c r="M167" s="92">
        <f t="shared" si="35"/>
        <v>587.6406883061677</v>
      </c>
      <c r="N167" s="92">
        <f t="shared" si="35"/>
        <v>0</v>
      </c>
      <c r="O167" s="92">
        <f t="shared" si="35"/>
        <v>6.2339626742868859E-4</v>
      </c>
      <c r="P167" s="92">
        <f t="shared" si="35"/>
        <v>988.74071387318213</v>
      </c>
      <c r="Q167" s="92">
        <f t="shared" si="35"/>
        <v>186.10865923056355</v>
      </c>
      <c r="R167" s="250">
        <f>IF('Share Price Input'!H168&gt;1,'Share Price Input'!H168,NA())</f>
        <v>2444.0500000000002</v>
      </c>
      <c r="S167" s="92">
        <f t="shared" si="28"/>
        <v>0</v>
      </c>
      <c r="T167" s="92">
        <f t="shared" si="29"/>
        <v>3418.1863397349207</v>
      </c>
      <c r="U167" s="102">
        <f t="shared" si="30"/>
        <v>3418.1863397349207</v>
      </c>
      <c r="V167" s="103">
        <f t="shared" si="31"/>
        <v>3418.1797736349208</v>
      </c>
      <c r="Z167" s="85"/>
      <c r="AA167" s="85"/>
      <c r="AB167" s="85"/>
    </row>
    <row r="168" spans="1:28" x14ac:dyDescent="0.2">
      <c r="A168" s="107">
        <v>11</v>
      </c>
      <c r="B168" s="224">
        <v>37926</v>
      </c>
      <c r="C168" s="106">
        <f t="shared" si="32"/>
        <v>4710</v>
      </c>
      <c r="D168" s="92">
        <f t="shared" si="24"/>
        <v>237.39309587001549</v>
      </c>
      <c r="E168" s="92">
        <f t="shared" si="35"/>
        <v>486.94471768700964</v>
      </c>
      <c r="F168" s="92">
        <f t="shared" si="35"/>
        <v>152.17309288090468</v>
      </c>
      <c r="G168" s="92">
        <f t="shared" si="35"/>
        <v>327.02307082665743</v>
      </c>
      <c r="H168" s="92">
        <f t="shared" si="35"/>
        <v>228.75416372905826</v>
      </c>
      <c r="I168" s="92">
        <f t="shared" si="35"/>
        <v>47.638308030245923</v>
      </c>
      <c r="J168" s="92">
        <f t="shared" si="35"/>
        <v>40.475630205982014</v>
      </c>
      <c r="K168" s="92">
        <f t="shared" si="35"/>
        <v>90.725090342419207</v>
      </c>
      <c r="L168" s="92">
        <f t="shared" si="35"/>
        <v>10.395607002712268</v>
      </c>
      <c r="M168" s="92">
        <f t="shared" si="35"/>
        <v>580.25038255857521</v>
      </c>
      <c r="N168" s="92">
        <f t="shared" si="35"/>
        <v>0</v>
      </c>
      <c r="O168" s="92">
        <f t="shared" si="35"/>
        <v>4.3860272691517821E-2</v>
      </c>
      <c r="P168" s="92">
        <f t="shared" si="35"/>
        <v>937.24925526734637</v>
      </c>
      <c r="Q168" s="92">
        <f t="shared" si="35"/>
        <v>531.85867863656051</v>
      </c>
      <c r="R168" s="250">
        <f>IF('Share Price Input'!H169&gt;1,'Share Price Input'!H169,NA())</f>
        <v>2520.75</v>
      </c>
      <c r="S168" s="92">
        <f t="shared" si="28"/>
        <v>0</v>
      </c>
      <c r="T168" s="92">
        <f t="shared" si="29"/>
        <v>3670.9183872101794</v>
      </c>
      <c r="U168" s="102">
        <f t="shared" si="30"/>
        <v>3670.9183872101794</v>
      </c>
      <c r="V168" s="103">
        <f t="shared" si="31"/>
        <v>3670.9118211101795</v>
      </c>
      <c r="Z168" s="85"/>
      <c r="AA168" s="85"/>
    </row>
    <row r="169" spans="1:28" x14ac:dyDescent="0.2">
      <c r="A169" s="107">
        <v>12</v>
      </c>
      <c r="B169" s="224">
        <v>37956</v>
      </c>
      <c r="C169" s="106">
        <f t="shared" si="32"/>
        <v>4740</v>
      </c>
      <c r="D169" s="92">
        <f t="shared" si="24"/>
        <v>199.36245719561202</v>
      </c>
      <c r="E169" s="92">
        <f t="shared" si="35"/>
        <v>462.68933946631756</v>
      </c>
      <c r="F169" s="92">
        <f t="shared" si="35"/>
        <v>88.639594368887515</v>
      </c>
      <c r="G169" s="92">
        <f t="shared" si="35"/>
        <v>322.35605928891897</v>
      </c>
      <c r="H169" s="92">
        <f t="shared" si="35"/>
        <v>234.06268656802823</v>
      </c>
      <c r="I169" s="92">
        <f t="shared" si="35"/>
        <v>49.556894330679029</v>
      </c>
      <c r="J169" s="92">
        <f t="shared" si="35"/>
        <v>51.299987463422099</v>
      </c>
      <c r="K169" s="92">
        <f t="shared" si="35"/>
        <v>208.95299350691832</v>
      </c>
      <c r="L169" s="92">
        <f t="shared" si="35"/>
        <v>8.770156835367402</v>
      </c>
      <c r="M169" s="92">
        <f t="shared" si="35"/>
        <v>572.23083567702588</v>
      </c>
      <c r="N169" s="92">
        <f t="shared" si="35"/>
        <v>0</v>
      </c>
      <c r="O169" s="92">
        <f t="shared" si="35"/>
        <v>0.19697624743935194</v>
      </c>
      <c r="P169" s="92">
        <f t="shared" si="35"/>
        <v>880.61832389237406</v>
      </c>
      <c r="Q169" s="92">
        <f t="shared" si="35"/>
        <v>242.23692264128314</v>
      </c>
      <c r="R169" s="250">
        <f>IF('Share Price Input'!H170&gt;1,'Share Price Input'!H170,NA())</f>
        <v>2629.5499999999997</v>
      </c>
      <c r="S169" s="92">
        <f t="shared" si="28"/>
        <v>0</v>
      </c>
      <c r="T169" s="92">
        <f t="shared" si="29"/>
        <v>3320.9666613822737</v>
      </c>
      <c r="U169" s="102">
        <f t="shared" si="30"/>
        <v>3320.9666613822737</v>
      </c>
      <c r="V169" s="103">
        <f t="shared" si="31"/>
        <v>3320.9600952822739</v>
      </c>
      <c r="Z169" s="85"/>
      <c r="AA169" s="85"/>
    </row>
    <row r="170" spans="1:28" x14ac:dyDescent="0.2">
      <c r="A170" s="107">
        <v>1</v>
      </c>
      <c r="B170" s="224">
        <v>37987</v>
      </c>
      <c r="C170" s="106">
        <f t="shared" si="32"/>
        <v>4770</v>
      </c>
      <c r="D170" s="92">
        <f t="shared" si="24"/>
        <v>164.49074863203782</v>
      </c>
      <c r="E170" s="92">
        <f t="shared" si="35"/>
        <v>438.68803002973976</v>
      </c>
      <c r="F170" s="92">
        <f t="shared" si="35"/>
        <v>34.385498350343454</v>
      </c>
      <c r="G170" s="92">
        <f t="shared" si="35"/>
        <v>315.72323930120774</v>
      </c>
      <c r="H170" s="92">
        <f t="shared" si="35"/>
        <v>238.54808454176651</v>
      </c>
      <c r="I170" s="92">
        <f t="shared" si="35"/>
        <v>51.508103447438231</v>
      </c>
      <c r="J170" s="92">
        <f t="shared" si="35"/>
        <v>63.178028216205234</v>
      </c>
      <c r="K170" s="92">
        <f t="shared" si="35"/>
        <v>344.93579626669526</v>
      </c>
      <c r="L170" s="92">
        <f t="shared" si="35"/>
        <v>7.2816529375724599</v>
      </c>
      <c r="M170" s="92">
        <f t="shared" si="35"/>
        <v>563.60085579263546</v>
      </c>
      <c r="N170" s="92">
        <f t="shared" si="35"/>
        <v>0</v>
      </c>
      <c r="O170" s="92">
        <f t="shared" si="35"/>
        <v>0.45995749224380233</v>
      </c>
      <c r="P170" s="92">
        <f t="shared" si="35"/>
        <v>819.65809019517792</v>
      </c>
      <c r="Q170" s="92">
        <f t="shared" si="35"/>
        <v>11.233458806421851</v>
      </c>
      <c r="R170" s="250">
        <f>IF('Share Price Input'!H171&gt;1,'Share Price Input'!H171,NA())</f>
        <v>2666.9</v>
      </c>
      <c r="S170" s="92">
        <f t="shared" si="28"/>
        <v>0</v>
      </c>
      <c r="T170" s="92">
        <f t="shared" si="29"/>
        <v>3053.6849779094864</v>
      </c>
      <c r="U170" s="102">
        <f t="shared" si="30"/>
        <v>3053.6849779094864</v>
      </c>
      <c r="V170" s="103">
        <f t="shared" si="31"/>
        <v>3053.6784118094865</v>
      </c>
      <c r="Z170" s="85"/>
      <c r="AA170" s="85"/>
    </row>
    <row r="171" spans="1:28" x14ac:dyDescent="0.2">
      <c r="A171" s="107">
        <v>2</v>
      </c>
      <c r="B171" s="224">
        <v>38018</v>
      </c>
      <c r="C171" s="106">
        <f t="shared" si="32"/>
        <v>4800</v>
      </c>
      <c r="D171" s="92">
        <f t="shared" si="24"/>
        <v>132.83914700559694</v>
      </c>
      <c r="E171" s="92">
        <f t="shared" si="35"/>
        <v>414.97972659575879</v>
      </c>
      <c r="F171" s="92">
        <f t="shared" si="35"/>
        <v>3.68873455593301</v>
      </c>
      <c r="G171" s="92">
        <f t="shared" si="35"/>
        <v>307.20755202773853</v>
      </c>
      <c r="H171" s="92">
        <f t="shared" si="35"/>
        <v>242.17684319344835</v>
      </c>
      <c r="I171" s="92">
        <f t="shared" si="35"/>
        <v>53.491529665202904</v>
      </c>
      <c r="J171" s="92">
        <f t="shared" si="35"/>
        <v>76.014972499849137</v>
      </c>
      <c r="K171" s="92">
        <f t="shared" si="35"/>
        <v>468.51170850042956</v>
      </c>
      <c r="L171" s="92">
        <f t="shared" si="35"/>
        <v>5.9305263353220994</v>
      </c>
      <c r="M171" s="92">
        <f t="shared" si="35"/>
        <v>554.38068267650203</v>
      </c>
      <c r="N171" s="92">
        <f t="shared" si="35"/>
        <v>0</v>
      </c>
      <c r="O171" s="92">
        <f t="shared" si="35"/>
        <v>0.83278025664617417</v>
      </c>
      <c r="P171" s="92">
        <f t="shared" si="35"/>
        <v>755.24066025946763</v>
      </c>
      <c r="Q171" s="92">
        <f t="shared" si="35"/>
        <v>392.37752364541041</v>
      </c>
      <c r="R171" s="250">
        <f>IF('Share Price Input'!H172&gt;1,'Share Price Input'!H172,NA())</f>
        <v>2595.75</v>
      </c>
      <c r="S171" s="92">
        <f t="shared" si="28"/>
        <v>0</v>
      </c>
      <c r="T171" s="92">
        <f t="shared" si="29"/>
        <v>3407.6658211173053</v>
      </c>
      <c r="U171" s="102">
        <f t="shared" si="30"/>
        <v>3407.6658211173053</v>
      </c>
      <c r="V171" s="103">
        <f t="shared" si="31"/>
        <v>3407.6592550173054</v>
      </c>
      <c r="Z171" s="85"/>
      <c r="AA171" s="85"/>
    </row>
    <row r="172" spans="1:28" x14ac:dyDescent="0.2">
      <c r="A172" s="107">
        <v>3</v>
      </c>
      <c r="B172" s="224">
        <v>38047</v>
      </c>
      <c r="C172" s="106">
        <f t="shared" si="32"/>
        <v>4830</v>
      </c>
      <c r="D172" s="92">
        <f t="shared" si="24"/>
        <v>104.4631799808285</v>
      </c>
      <c r="E172" s="92">
        <f t="shared" si="35"/>
        <v>391.60289104051094</v>
      </c>
      <c r="F172" s="92">
        <f t="shared" si="35"/>
        <v>4.6277020113346339</v>
      </c>
      <c r="G172" s="92">
        <f t="shared" si="35"/>
        <v>296.91548324949974</v>
      </c>
      <c r="H172" s="92">
        <f t="shared" si="35"/>
        <v>244.9218487918354</v>
      </c>
      <c r="I172" s="92">
        <f t="shared" si="35"/>
        <v>55.506760569744245</v>
      </c>
      <c r="J172" s="92">
        <f t="shared" si="35"/>
        <v>89.708388848710214</v>
      </c>
      <c r="K172" s="92">
        <f t="shared" si="35"/>
        <v>552.27086180417973</v>
      </c>
      <c r="L172" s="92">
        <f t="shared" si="35"/>
        <v>4.7171682742746839</v>
      </c>
      <c r="M172" s="92">
        <f t="shared" si="35"/>
        <v>544.59194027165381</v>
      </c>
      <c r="N172" s="92">
        <f t="shared" si="35"/>
        <v>0</v>
      </c>
      <c r="O172" s="92">
        <f t="shared" si="35"/>
        <v>1.3154108701392033</v>
      </c>
      <c r="P172" s="92">
        <f t="shared" si="35"/>
        <v>688.28759932764262</v>
      </c>
      <c r="Q172" s="92">
        <f t="shared" si="35"/>
        <v>472.37379374798678</v>
      </c>
      <c r="R172" s="250">
        <f>IF('Share Price Input'!H173&gt;1,'Share Price Input'!H173,NA())</f>
        <v>2588.4500000000003</v>
      </c>
      <c r="S172" s="92">
        <f t="shared" si="28"/>
        <v>0</v>
      </c>
      <c r="T172" s="92">
        <f t="shared" si="29"/>
        <v>3451.2964626883404</v>
      </c>
      <c r="U172" s="102">
        <f t="shared" si="30"/>
        <v>3451.2964626883404</v>
      </c>
      <c r="V172" s="103">
        <f t="shared" si="31"/>
        <v>3451.2898965883405</v>
      </c>
      <c r="Z172" s="85"/>
      <c r="AA172" s="85"/>
    </row>
    <row r="173" spans="1:28" x14ac:dyDescent="0.2">
      <c r="A173" s="107">
        <v>4</v>
      </c>
      <c r="B173" s="224">
        <v>38078</v>
      </c>
      <c r="C173" s="106">
        <f t="shared" si="32"/>
        <v>4860</v>
      </c>
      <c r="D173" s="92">
        <f t="shared" ref="D173:D204" si="36">(SIN(($C173*PI()/180*D$6+D$7*PI()/180))*D$5)+D$5</f>
        <v>79.412628646114172</v>
      </c>
      <c r="E173" s="92">
        <f t="shared" si="35"/>
        <v>368.59544750125212</v>
      </c>
      <c r="F173" s="92">
        <f t="shared" si="35"/>
        <v>36.955294740566615</v>
      </c>
      <c r="G173" s="92">
        <f t="shared" si="35"/>
        <v>284.97573179568116</v>
      </c>
      <c r="H173" s="92">
        <f t="shared" si="35"/>
        <v>246.76259092243407</v>
      </c>
      <c r="I173" s="92">
        <f t="shared" si="35"/>
        <v>57.553377133678282</v>
      </c>
      <c r="J173" s="92">
        <f t="shared" si="35"/>
        <v>104.14901164043387</v>
      </c>
      <c r="K173" s="92">
        <f t="shared" si="35"/>
        <v>577.63498045913911</v>
      </c>
      <c r="L173" s="92">
        <f t="shared" si="35"/>
        <v>3.6419301064595402</v>
      </c>
      <c r="M173" s="92">
        <f t="shared" si="35"/>
        <v>534.25758597871823</v>
      </c>
      <c r="N173" s="92">
        <f t="shared" si="35"/>
        <v>0</v>
      </c>
      <c r="O173" s="92">
        <f t="shared" si="35"/>
        <v>1.9078057452086341</v>
      </c>
      <c r="P173" s="92">
        <f t="shared" si="35"/>
        <v>619.75674775267453</v>
      </c>
      <c r="Q173" s="92">
        <f t="shared" si="35"/>
        <v>59.535644252744305</v>
      </c>
      <c r="R173" s="250">
        <f>IF('Share Price Input'!H174&gt;1,'Share Price Input'!H174,NA())</f>
        <v>2558.6999999999998</v>
      </c>
      <c r="S173" s="92">
        <f t="shared" si="28"/>
        <v>0</v>
      </c>
      <c r="T173" s="92">
        <f t="shared" si="29"/>
        <v>2975.1322105751051</v>
      </c>
      <c r="U173" s="102">
        <f t="shared" si="30"/>
        <v>2975.1322105751051</v>
      </c>
      <c r="V173" s="103">
        <f t="shared" si="31"/>
        <v>2975.1256444751052</v>
      </c>
      <c r="Z173" s="85"/>
      <c r="AA173" s="85"/>
    </row>
    <row r="174" spans="1:28" x14ac:dyDescent="0.2">
      <c r="A174" s="107">
        <v>5</v>
      </c>
      <c r="B174" s="224">
        <v>38108</v>
      </c>
      <c r="C174" s="106">
        <f t="shared" si="32"/>
        <v>4890</v>
      </c>
      <c r="D174" s="92">
        <f t="shared" si="36"/>
        <v>57.731440180728441</v>
      </c>
      <c r="E174" s="92">
        <f t="shared" si="35"/>
        <v>345.99472085219941</v>
      </c>
      <c r="F174" s="92">
        <f t="shared" si="35"/>
        <v>92.163932095865036</v>
      </c>
      <c r="G174" s="92">
        <f t="shared" si="35"/>
        <v>271.53760020846556</v>
      </c>
      <c r="H174" s="92">
        <f t="shared" si="35"/>
        <v>247.68531573931546</v>
      </c>
      <c r="I174" s="92">
        <f t="shared" si="35"/>
        <v>59.63095380359394</v>
      </c>
      <c r="J174" s="92">
        <f t="shared" si="35"/>
        <v>119.22161297306262</v>
      </c>
      <c r="K174" s="92">
        <f t="shared" si="35"/>
        <v>538.97815289445555</v>
      </c>
      <c r="L174" s="92">
        <f t="shared" si="35"/>
        <v>2.7051231885355378</v>
      </c>
      <c r="M174" s="92">
        <f t="shared" si="35"/>
        <v>523.40185681424987</v>
      </c>
      <c r="N174" s="92">
        <f t="shared" si="35"/>
        <v>0</v>
      </c>
      <c r="O174" s="92">
        <f t="shared" si="35"/>
        <v>2.609911381269967</v>
      </c>
      <c r="P174" s="92">
        <f t="shared" si="35"/>
        <v>550.62851799290604</v>
      </c>
      <c r="Q174" s="92">
        <f t="shared" si="35"/>
        <v>143.10359086500341</v>
      </c>
      <c r="R174" s="250">
        <f>IF('Share Price Input'!H175&gt;1,'Share Price Input'!H175,NA())</f>
        <v>2421.65</v>
      </c>
      <c r="S174" s="92">
        <f t="shared" si="28"/>
        <v>0</v>
      </c>
      <c r="T174" s="92">
        <f t="shared" si="29"/>
        <v>2955.3861628896502</v>
      </c>
      <c r="U174" s="102">
        <f t="shared" si="30"/>
        <v>2955.3861628896502</v>
      </c>
      <c r="V174" s="103">
        <f t="shared" si="31"/>
        <v>2955.3795967896503</v>
      </c>
      <c r="Z174" s="85"/>
      <c r="AA174" s="85"/>
    </row>
    <row r="175" spans="1:28" x14ac:dyDescent="0.2">
      <c r="A175" s="107">
        <v>6</v>
      </c>
      <c r="B175" s="224">
        <v>38139</v>
      </c>
      <c r="C175" s="106">
        <f t="shared" si="32"/>
        <v>4920</v>
      </c>
      <c r="D175" s="92">
        <f t="shared" si="36"/>
        <v>39.457650756556404</v>
      </c>
      <c r="E175" s="92">
        <f t="shared" si="35"/>
        <v>323.83737615255399</v>
      </c>
      <c r="F175" s="92">
        <f t="shared" si="35"/>
        <v>155.72447982688738</v>
      </c>
      <c r="G175" s="92">
        <f t="shared" si="35"/>
        <v>256.76912776538165</v>
      </c>
      <c r="H175" s="92">
        <f t="shared" si="35"/>
        <v>247.68312873251244</v>
      </c>
      <c r="I175" s="92">
        <f t="shared" si="35"/>
        <v>61.739058588539137</v>
      </c>
      <c r="J175" s="92">
        <f t="shared" si="35"/>
        <v>134.80592211771938</v>
      </c>
      <c r="K175" s="92">
        <f t="shared" si="35"/>
        <v>444.87469215632944</v>
      </c>
      <c r="L175" s="92">
        <f t="shared" si="35"/>
        <v>1.9070187916323107</v>
      </c>
      <c r="M175" s="92">
        <f t="shared" si="35"/>
        <v>512.0502125679991</v>
      </c>
      <c r="N175" s="92">
        <f t="shared" si="35"/>
        <v>0</v>
      </c>
      <c r="O175" s="92">
        <f t="shared" si="35"/>
        <v>3.421664369499922</v>
      </c>
      <c r="P175" s="92">
        <f t="shared" si="35"/>
        <v>481.89186868699511</v>
      </c>
      <c r="Q175" s="92">
        <f t="shared" si="35"/>
        <v>522.83257700697072</v>
      </c>
      <c r="R175" s="250">
        <f>IF('Share Price Input'!H176&gt;1,'Share Price Input'!H176,NA())</f>
        <v>2468.6999999999998</v>
      </c>
      <c r="S175" s="92">
        <f t="shared" si="28"/>
        <v>0</v>
      </c>
      <c r="T175" s="92">
        <f t="shared" si="29"/>
        <v>3186.9882114195771</v>
      </c>
      <c r="U175" s="102">
        <f t="shared" si="30"/>
        <v>3186.9882114195771</v>
      </c>
      <c r="V175" s="103">
        <f t="shared" si="31"/>
        <v>3186.9816453195772</v>
      </c>
      <c r="Z175" s="85"/>
      <c r="AA175" s="85"/>
    </row>
    <row r="176" spans="1:28" x14ac:dyDescent="0.2">
      <c r="A176" s="107">
        <v>7</v>
      </c>
      <c r="B176" s="224">
        <v>38169</v>
      </c>
      <c r="C176" s="106">
        <f t="shared" si="32"/>
        <v>4950</v>
      </c>
      <c r="D176" s="92">
        <f t="shared" si="36"/>
        <v>24.623318809724424</v>
      </c>
      <c r="E176" s="92">
        <f t="shared" si="35"/>
        <v>302.15935916493527</v>
      </c>
      <c r="F176" s="92">
        <f t="shared" si="35"/>
        <v>210.90985001319677</v>
      </c>
      <c r="G176" s="92">
        <f t="shared" si="35"/>
        <v>240.85498920513302</v>
      </c>
      <c r="H176" s="92">
        <f t="shared" si="35"/>
        <v>246.75604624312692</v>
      </c>
      <c r="I176" s="92">
        <f t="shared" si="35"/>
        <v>63.877253149844535</v>
      </c>
      <c r="J176" s="92">
        <f t="shared" si="35"/>
        <v>150.77758521016148</v>
      </c>
      <c r="K176" s="92">
        <f t="shared" si="35"/>
        <v>316.19730254904988</v>
      </c>
      <c r="L176" s="92">
        <f t="shared" si="35"/>
        <v>1.2478480227975979</v>
      </c>
      <c r="M176" s="92">
        <f t="shared" si="35"/>
        <v>500.22927609241651</v>
      </c>
      <c r="N176" s="92">
        <f t="shared" si="35"/>
        <v>0</v>
      </c>
      <c r="O176" s="92">
        <f t="shared" si="35"/>
        <v>4.3429913985632993</v>
      </c>
      <c r="P176" s="92">
        <f t="shared" si="35"/>
        <v>414.5301564659448</v>
      </c>
      <c r="Q176" s="92">
        <f t="shared" si="35"/>
        <v>288.81808310208947</v>
      </c>
      <c r="R176" s="250">
        <f>IF('Share Price Input'!H177&gt;1,'Share Price Input'!H177,NA())</f>
        <v>2507.9499999999998</v>
      </c>
      <c r="S176" s="92">
        <f t="shared" si="28"/>
        <v>0</v>
      </c>
      <c r="T176" s="92">
        <f t="shared" si="29"/>
        <v>2765.3174933269847</v>
      </c>
      <c r="U176" s="102">
        <f t="shared" si="30"/>
        <v>2765.3174933269847</v>
      </c>
      <c r="V176" s="103">
        <f t="shared" si="31"/>
        <v>2765.3109272269849</v>
      </c>
      <c r="Z176" s="85"/>
      <c r="AA176" s="85"/>
    </row>
    <row r="177" spans="1:28" x14ac:dyDescent="0.2">
      <c r="A177" s="107">
        <v>8</v>
      </c>
      <c r="B177" s="224">
        <v>38200</v>
      </c>
      <c r="C177" s="106">
        <f t="shared" si="32"/>
        <v>4980</v>
      </c>
      <c r="D177" s="92">
        <f t="shared" si="36"/>
        <v>13.254468799207416</v>
      </c>
      <c r="E177" s="92">
        <f t="shared" ref="E177:Q186" si="37">(SIN(($C177*PI()/180*E$6+E$7*PI()/180))*E$5)+E$5</f>
        <v>280.99583804072671</v>
      </c>
      <c r="F177" s="92">
        <f t="shared" si="37"/>
        <v>243.19703157354269</v>
      </c>
      <c r="G177" s="92">
        <f t="shared" si="37"/>
        <v>223.99418543262931</v>
      </c>
      <c r="H177" s="92">
        <f t="shared" si="37"/>
        <v>244.91099534123046</v>
      </c>
      <c r="I177" s="92">
        <f t="shared" si="37"/>
        <v>66.045092892266666</v>
      </c>
      <c r="J177" s="92">
        <f t="shared" si="37"/>
        <v>167.00915752342266</v>
      </c>
      <c r="K177" s="92">
        <f t="shared" si="37"/>
        <v>181.48739033816105</v>
      </c>
      <c r="L177" s="92">
        <f t="shared" si="37"/>
        <v>0.72780175807588421</v>
      </c>
      <c r="M177" s="92">
        <f t="shared" si="37"/>
        <v>487.96677086445663</v>
      </c>
      <c r="N177" s="92">
        <f t="shared" si="37"/>
        <v>0</v>
      </c>
      <c r="O177" s="92">
        <f t="shared" si="37"/>
        <v>5.3738092612327364</v>
      </c>
      <c r="P177" s="92">
        <f t="shared" si="37"/>
        <v>349.50706790827132</v>
      </c>
      <c r="Q177" s="92">
        <f t="shared" si="37"/>
        <v>1.8043594480260481</v>
      </c>
      <c r="R177" s="250">
        <f>IF('Share Price Input'!H178&gt;1,'Share Price Input'!H178,NA())</f>
        <v>2521.1999999999998</v>
      </c>
      <c r="S177" s="92">
        <f t="shared" si="28"/>
        <v>0</v>
      </c>
      <c r="T177" s="92">
        <f t="shared" si="29"/>
        <v>2266.2674030812495</v>
      </c>
      <c r="U177" s="102">
        <f t="shared" si="30"/>
        <v>2266.2674030812495</v>
      </c>
      <c r="V177" s="103">
        <f t="shared" si="31"/>
        <v>2266.2608369812497</v>
      </c>
      <c r="Z177" s="85"/>
      <c r="AA177" s="85"/>
    </row>
    <row r="178" spans="1:28" x14ac:dyDescent="0.2">
      <c r="A178" s="107">
        <v>9</v>
      </c>
      <c r="B178" s="224">
        <v>38231</v>
      </c>
      <c r="C178" s="106">
        <f t="shared" si="32"/>
        <v>5010</v>
      </c>
      <c r="D178" s="92">
        <f t="shared" si="36"/>
        <v>5.3710455510840802</v>
      </c>
      <c r="E178" s="92">
        <f t="shared" si="37"/>
        <v>260.38114626694119</v>
      </c>
      <c r="F178" s="92">
        <f t="shared" si="37"/>
        <v>244.08907877755976</v>
      </c>
      <c r="G178" s="92">
        <f t="shared" si="37"/>
        <v>206.39755508016771</v>
      </c>
      <c r="H178" s="92">
        <f t="shared" si="37"/>
        <v>242.16176206747156</v>
      </c>
      <c r="I178" s="92">
        <f t="shared" si="37"/>
        <v>68.242127056434413</v>
      </c>
      <c r="J178" s="92">
        <f t="shared" si="37"/>
        <v>183.37112040376459</v>
      </c>
      <c r="K178" s="92">
        <f t="shared" si="37"/>
        <v>70.624410990866892</v>
      </c>
      <c r="L178" s="92">
        <f t="shared" si="37"/>
        <v>0.34703058723641789</v>
      </c>
      <c r="M178" s="92">
        <f t="shared" si="37"/>
        <v>475.29145596608873</v>
      </c>
      <c r="N178" s="92">
        <f t="shared" si="37"/>
        <v>0</v>
      </c>
      <c r="O178" s="92">
        <f t="shared" si="37"/>
        <v>6.514024861905682</v>
      </c>
      <c r="P178" s="92">
        <f t="shared" si="37"/>
        <v>287.75283289783931</v>
      </c>
      <c r="Q178" s="92">
        <f t="shared" si="37"/>
        <v>349.53212077569913</v>
      </c>
      <c r="R178" s="250">
        <f>IF('Share Price Input'!H179&gt;1,'Share Price Input'!H179,NA())</f>
        <v>2547.1999999999998</v>
      </c>
      <c r="S178" s="92">
        <f t="shared" si="28"/>
        <v>0</v>
      </c>
      <c r="T178" s="92">
        <f t="shared" si="29"/>
        <v>2400.0691451830594</v>
      </c>
      <c r="U178" s="102">
        <f t="shared" si="30"/>
        <v>2400.0691451830594</v>
      </c>
      <c r="V178" s="103">
        <f t="shared" si="31"/>
        <v>2400.0625790830595</v>
      </c>
      <c r="Z178" s="85"/>
      <c r="AA178" s="85"/>
    </row>
    <row r="179" spans="1:28" x14ac:dyDescent="0.2">
      <c r="A179" s="107">
        <v>10</v>
      </c>
      <c r="B179" s="224">
        <v>38261</v>
      </c>
      <c r="C179" s="106">
        <f t="shared" si="32"/>
        <v>5040</v>
      </c>
      <c r="D179" s="92">
        <f t="shared" si="36"/>
        <v>0.986879268536768</v>
      </c>
      <c r="E179" s="92">
        <f t="shared" si="37"/>
        <v>240.34872696715848</v>
      </c>
      <c r="F179" s="92">
        <f t="shared" si="37"/>
        <v>213.35123354742285</v>
      </c>
      <c r="G179" s="92">
        <f t="shared" si="37"/>
        <v>188.28513804184894</v>
      </c>
      <c r="H179" s="92">
        <f t="shared" si="37"/>
        <v>238.52888842512235</v>
      </c>
      <c r="I179" s="92">
        <f t="shared" si="37"/>
        <v>70.467898812573338</v>
      </c>
      <c r="J179" s="92">
        <f t="shared" si="37"/>
        <v>199.73291475537624</v>
      </c>
      <c r="K179" s="92">
        <f t="shared" si="37"/>
        <v>8.1984291876585758</v>
      </c>
      <c r="L179" s="92">
        <f t="shared" si="37"/>
        <v>0.10564477016691853</v>
      </c>
      <c r="M179" s="92">
        <f t="shared" si="37"/>
        <v>462.23305863603036</v>
      </c>
      <c r="N179" s="92">
        <f t="shared" si="37"/>
        <v>0</v>
      </c>
      <c r="O179" s="92">
        <f t="shared" si="37"/>
        <v>7.7635352250094911</v>
      </c>
      <c r="P179" s="92">
        <f t="shared" si="37"/>
        <v>230.15091661811698</v>
      </c>
      <c r="Q179" s="92">
        <f t="shared" si="37"/>
        <v>498.77800737036802</v>
      </c>
      <c r="R179" s="250">
        <f>IF('Share Price Input'!H180&gt;1,'Share Price Input'!H180,NA())</f>
        <v>2627.9</v>
      </c>
      <c r="S179" s="92">
        <f t="shared" si="28"/>
        <v>0</v>
      </c>
      <c r="T179" s="92">
        <f t="shared" si="29"/>
        <v>2358.9247055253895</v>
      </c>
      <c r="U179" s="102">
        <f t="shared" si="30"/>
        <v>2358.9247055253895</v>
      </c>
      <c r="V179" s="103">
        <f t="shared" si="31"/>
        <v>2358.9181394253897</v>
      </c>
      <c r="Z179" s="85"/>
      <c r="AA179" s="85"/>
      <c r="AB179" s="85"/>
    </row>
    <row r="180" spans="1:28" x14ac:dyDescent="0.2">
      <c r="A180" s="107">
        <v>11</v>
      </c>
      <c r="B180" s="224">
        <v>38292</v>
      </c>
      <c r="C180" s="106">
        <f t="shared" si="32"/>
        <v>5070</v>
      </c>
      <c r="D180" s="92">
        <f t="shared" si="36"/>
        <v>0.10966126897574213</v>
      </c>
      <c r="E180" s="92">
        <f t="shared" si="37"/>
        <v>220.93107864688756</v>
      </c>
      <c r="F180" s="92">
        <f t="shared" si="37"/>
        <v>159.07270621884197</v>
      </c>
      <c r="G180" s="92">
        <f t="shared" si="37"/>
        <v>169.88342394933477</v>
      </c>
      <c r="H180" s="92">
        <f t="shared" si="37"/>
        <v>234.03951889223077</v>
      </c>
      <c r="I180" s="92">
        <f t="shared" si="37"/>
        <v>72.721945355496075</v>
      </c>
      <c r="J180" s="92">
        <f t="shared" si="37"/>
        <v>215.96398282721194</v>
      </c>
      <c r="K180" s="92">
        <f t="shared" si="37"/>
        <v>8.0558970022734684</v>
      </c>
      <c r="L180" s="92">
        <f t="shared" si="37"/>
        <v>3.7142049456519999E-3</v>
      </c>
      <c r="M180" s="92">
        <f t="shared" si="37"/>
        <v>448.82220455086383</v>
      </c>
      <c r="N180" s="92">
        <f t="shared" si="37"/>
        <v>0</v>
      </c>
      <c r="O180" s="92">
        <f t="shared" si="37"/>
        <v>9.1222275043035097</v>
      </c>
      <c r="P180" s="92">
        <f t="shared" si="37"/>
        <v>177.52538056910475</v>
      </c>
      <c r="Q180" s="92">
        <f t="shared" si="37"/>
        <v>91.919842109288368</v>
      </c>
      <c r="R180" s="250">
        <f>IF('Share Price Input'!H181&gt;1,'Share Price Input'!H181,NA())</f>
        <v>2743.95</v>
      </c>
      <c r="S180" s="92">
        <f t="shared" si="28"/>
        <v>0</v>
      </c>
      <c r="T180" s="92">
        <f t="shared" si="29"/>
        <v>1808.1650169997581</v>
      </c>
      <c r="U180" s="102">
        <f t="shared" si="30"/>
        <v>1808.1650169997581</v>
      </c>
      <c r="V180" s="103">
        <f t="shared" si="31"/>
        <v>1808.158450899758</v>
      </c>
      <c r="Z180" s="85"/>
      <c r="AA180" s="85"/>
    </row>
    <row r="181" spans="1:28" x14ac:dyDescent="0.2">
      <c r="A181" s="107">
        <v>12</v>
      </c>
      <c r="B181" s="224">
        <v>38322</v>
      </c>
      <c r="C181" s="106">
        <f t="shared" si="32"/>
        <v>5100</v>
      </c>
      <c r="D181" s="92">
        <f t="shared" si="36"/>
        <v>2.7409304908524064</v>
      </c>
      <c r="E181" s="92">
        <f t="shared" si="37"/>
        <v>202.15970247139035</v>
      </c>
      <c r="F181" s="92">
        <f t="shared" si="37"/>
        <v>95.537856055978835</v>
      </c>
      <c r="G181" s="92">
        <f t="shared" si="37"/>
        <v>151.42251999582547</v>
      </c>
      <c r="H181" s="92">
        <f t="shared" si="37"/>
        <v>228.72719760072476</v>
      </c>
      <c r="I181" s="92">
        <f t="shared" si="37"/>
        <v>75.003798000833001</v>
      </c>
      <c r="J181" s="92">
        <f t="shared" si="37"/>
        <v>231.93480998908987</v>
      </c>
      <c r="K181" s="92">
        <f t="shared" si="37"/>
        <v>70.228428916645129</v>
      </c>
      <c r="L181" s="92">
        <f t="shared" si="37"/>
        <v>4.1268407600853152E-2</v>
      </c>
      <c r="M181" s="92">
        <f t="shared" si="37"/>
        <v>435.09034599907238</v>
      </c>
      <c r="N181" s="92">
        <f t="shared" si="37"/>
        <v>0</v>
      </c>
      <c r="O181" s="92">
        <f t="shared" si="37"/>
        <v>10.589978993068826</v>
      </c>
      <c r="P181" s="92">
        <f t="shared" si="37"/>
        <v>130.62909342212038</v>
      </c>
      <c r="Q181" s="92">
        <f t="shared" si="37"/>
        <v>103.86893518482745</v>
      </c>
      <c r="R181" s="250">
        <f>IF('Share Price Input'!H182&gt;1,'Share Price Input'!H182,NA())</f>
        <v>2771.85</v>
      </c>
      <c r="S181" s="92">
        <f t="shared" si="28"/>
        <v>0</v>
      </c>
      <c r="T181" s="92">
        <f t="shared" si="29"/>
        <v>1737.9682994280299</v>
      </c>
      <c r="U181" s="102">
        <f t="shared" si="30"/>
        <v>1737.9682994280299</v>
      </c>
      <c r="V181" s="103">
        <f t="shared" si="31"/>
        <v>1737.9617333280298</v>
      </c>
      <c r="Z181" s="85"/>
      <c r="AA181" s="85"/>
    </row>
    <row r="182" spans="1:28" x14ac:dyDescent="0.2">
      <c r="A182" s="107">
        <v>1</v>
      </c>
      <c r="B182" s="224">
        <v>38353</v>
      </c>
      <c r="C182" s="106">
        <f t="shared" si="32"/>
        <v>5130</v>
      </c>
      <c r="D182" s="92">
        <f t="shared" si="36"/>
        <v>8.8760707938397445</v>
      </c>
      <c r="E182" s="92">
        <f t="shared" si="37"/>
        <v>184.06505116147741</v>
      </c>
      <c r="F182" s="92">
        <f t="shared" si="37"/>
        <v>39.467008207434418</v>
      </c>
      <c r="G182" s="92">
        <f t="shared" si="37"/>
        <v>133.13327352365746</v>
      </c>
      <c r="H182" s="92">
        <f t="shared" si="37"/>
        <v>222.63161769792441</v>
      </c>
      <c r="I182" s="92">
        <f t="shared" si="37"/>
        <v>77.312982282485308</v>
      </c>
      <c r="J182" s="92">
        <f t="shared" si="37"/>
        <v>247.51795818428928</v>
      </c>
      <c r="K182" s="92">
        <f t="shared" si="37"/>
        <v>180.92578954177259</v>
      </c>
      <c r="L182" s="92">
        <f t="shared" si="37"/>
        <v>0.21829650356409047</v>
      </c>
      <c r="M182" s="92">
        <f t="shared" si="37"/>
        <v>421.06968811642145</v>
      </c>
      <c r="N182" s="92">
        <f t="shared" si="37"/>
        <v>0</v>
      </c>
      <c r="O182" s="92">
        <f t="shared" si="37"/>
        <v>12.166657135191372</v>
      </c>
      <c r="P182" s="92">
        <f t="shared" si="37"/>
        <v>90.132960369679495</v>
      </c>
      <c r="Q182" s="92">
        <f t="shared" si="37"/>
        <v>505.99293512774125</v>
      </c>
      <c r="R182" s="250">
        <f>IF('Share Price Input'!H183&gt;1,'Share Price Input'!H183,NA())</f>
        <v>2652.3</v>
      </c>
      <c r="S182" s="92">
        <f t="shared" si="28"/>
        <v>0</v>
      </c>
      <c r="T182" s="92">
        <f t="shared" si="29"/>
        <v>2123.503722545478</v>
      </c>
      <c r="U182" s="102">
        <f t="shared" si="30"/>
        <v>2123.503722545478</v>
      </c>
      <c r="V182" s="103">
        <f t="shared" si="31"/>
        <v>2123.4971564454781</v>
      </c>
      <c r="Z182" s="85"/>
      <c r="AA182" s="85"/>
    </row>
    <row r="183" spans="1:28" x14ac:dyDescent="0.2">
      <c r="A183" s="107">
        <v>2</v>
      </c>
      <c r="B183" s="224">
        <v>38384</v>
      </c>
      <c r="C183" s="106">
        <f t="shared" si="32"/>
        <v>5160</v>
      </c>
      <c r="D183" s="92">
        <f t="shared" si="36"/>
        <v>18.504319057112752</v>
      </c>
      <c r="E183" s="92">
        <f t="shared" si="37"/>
        <v>166.67647959019212</v>
      </c>
      <c r="F183" s="92">
        <f t="shared" si="37"/>
        <v>5.6162029405881384</v>
      </c>
      <c r="G183" s="92">
        <f t="shared" si="37"/>
        <v>115.24438535658382</v>
      </c>
      <c r="H183" s="92">
        <f t="shared" si="37"/>
        <v>215.79832476321155</v>
      </c>
      <c r="I183" s="92">
        <f t="shared" si="37"/>
        <v>79.649018051281743</v>
      </c>
      <c r="J183" s="92">
        <f t="shared" si="37"/>
        <v>262.58908281228315</v>
      </c>
      <c r="K183" s="92">
        <f t="shared" si="37"/>
        <v>315.59464940954848</v>
      </c>
      <c r="L183" s="92">
        <f t="shared" si="37"/>
        <v>0.53474723081910724</v>
      </c>
      <c r="M183" s="92">
        <f t="shared" si="37"/>
        <v>406.79311335570685</v>
      </c>
      <c r="N183" s="92">
        <f t="shared" si="37"/>
        <v>0</v>
      </c>
      <c r="O183" s="92">
        <f t="shared" si="37"/>
        <v>13.852119537132921</v>
      </c>
      <c r="P183" s="92">
        <f t="shared" si="37"/>
        <v>56.616325056967071</v>
      </c>
      <c r="Q183" s="92">
        <f t="shared" si="37"/>
        <v>334.72451278644138</v>
      </c>
      <c r="R183" s="250">
        <f>IF('Share Price Input'!H184&gt;1,'Share Price Input'!H184,NA())</f>
        <v>2633.25</v>
      </c>
      <c r="S183" s="92">
        <f t="shared" si="28"/>
        <v>0</v>
      </c>
      <c r="T183" s="92">
        <f t="shared" si="29"/>
        <v>1992.186713847869</v>
      </c>
      <c r="U183" s="102">
        <f t="shared" si="30"/>
        <v>1992.186713847869</v>
      </c>
      <c r="V183" s="103">
        <f t="shared" si="31"/>
        <v>1992.1801477478689</v>
      </c>
      <c r="Z183" s="85"/>
      <c r="AA183" s="85"/>
    </row>
    <row r="184" spans="1:28" x14ac:dyDescent="0.2">
      <c r="A184" s="107">
        <v>3</v>
      </c>
      <c r="B184" s="224">
        <v>38412</v>
      </c>
      <c r="C184" s="106">
        <f t="shared" si="32"/>
        <v>5190</v>
      </c>
      <c r="D184" s="92">
        <f t="shared" si="36"/>
        <v>31.608784061516417</v>
      </c>
      <c r="E184" s="92">
        <f t="shared" si="37"/>
        <v>150.02219716053042</v>
      </c>
      <c r="F184" s="92">
        <f t="shared" si="37"/>
        <v>2.8938813574942657</v>
      </c>
      <c r="G184" s="92">
        <f t="shared" si="37"/>
        <v>97.979549973550064</v>
      </c>
      <c r="H184" s="92">
        <f t="shared" si="37"/>
        <v>208.27837649589628</v>
      </c>
      <c r="I184" s="92">
        <f t="shared" si="37"/>
        <v>82.011419574815719</v>
      </c>
      <c r="J184" s="92">
        <f t="shared" si="37"/>
        <v>277.02792492745004</v>
      </c>
      <c r="K184" s="92">
        <f t="shared" si="37"/>
        <v>444.36465870533004</v>
      </c>
      <c r="L184" s="92">
        <f t="shared" si="37"/>
        <v>0.99052895474551406</v>
      </c>
      <c r="M184" s="92">
        <f t="shared" si="37"/>
        <v>392.29410436800083</v>
      </c>
      <c r="N184" s="92">
        <f t="shared" si="37"/>
        <v>0</v>
      </c>
      <c r="O184" s="92">
        <f t="shared" si="37"/>
        <v>15.64621398079089</v>
      </c>
      <c r="P184" s="92">
        <f t="shared" si="37"/>
        <v>30.558681406316964</v>
      </c>
      <c r="Q184" s="92">
        <f t="shared" si="37"/>
        <v>0.45612498230877918</v>
      </c>
      <c r="R184" s="250">
        <f>IF('Share Price Input'!H185&gt;1,'Share Price Input'!H185,NA())</f>
        <v>2681.95</v>
      </c>
      <c r="S184" s="92">
        <f t="shared" si="28"/>
        <v>0</v>
      </c>
      <c r="T184" s="92">
        <f t="shared" si="29"/>
        <v>1734.1258798487463</v>
      </c>
      <c r="U184" s="102">
        <f t="shared" si="30"/>
        <v>1734.1258798487463</v>
      </c>
      <c r="V184" s="103">
        <f t="shared" si="31"/>
        <v>1734.1193137487462</v>
      </c>
      <c r="Z184" s="85"/>
      <c r="AA184" s="85"/>
    </row>
    <row r="185" spans="1:28" x14ac:dyDescent="0.2">
      <c r="A185" s="107">
        <v>4</v>
      </c>
      <c r="B185" s="224">
        <v>38443</v>
      </c>
      <c r="C185" s="106">
        <f t="shared" si="32"/>
        <v>5220</v>
      </c>
      <c r="D185" s="92">
        <f t="shared" si="36"/>
        <v>48.166476122505401</v>
      </c>
      <c r="E185" s="92">
        <f t="shared" si="37"/>
        <v>134.12922204145326</v>
      </c>
      <c r="F185" s="92">
        <f t="shared" si="37"/>
        <v>32.016470771850706</v>
      </c>
      <c r="G185" s="92">
        <f t="shared" si="37"/>
        <v>81.554658285102434</v>
      </c>
      <c r="H185" s="92">
        <f t="shared" si="37"/>
        <v>200.12796121705969</v>
      </c>
      <c r="I185" s="92">
        <f t="shared" si="37"/>
        <v>84.399695638443276</v>
      </c>
      <c r="J185" s="92">
        <f t="shared" si="37"/>
        <v>290.7192708366108</v>
      </c>
      <c r="K185" s="92">
        <f t="shared" si="37"/>
        <v>538.67386756872872</v>
      </c>
      <c r="L185" s="92">
        <f t="shared" si="37"/>
        <v>1.5855096946538083</v>
      </c>
      <c r="M185" s="92">
        <f t="shared" si="37"/>
        <v>377.60666547625647</v>
      </c>
      <c r="N185" s="92">
        <f t="shared" si="37"/>
        <v>0</v>
      </c>
      <c r="O185" s="92">
        <f t="shared" si="37"/>
        <v>17.548778437246028</v>
      </c>
      <c r="P185" s="92">
        <f t="shared" si="37"/>
        <v>12.332813906511547</v>
      </c>
      <c r="Q185" s="92">
        <f t="shared" si="37"/>
        <v>304.15985421219443</v>
      </c>
      <c r="R185" s="250">
        <f>IF('Share Price Input'!H186&gt;1,'Share Price Input'!H186,NA())</f>
        <v>2631.2</v>
      </c>
      <c r="S185" s="92">
        <f t="shared" si="28"/>
        <v>0</v>
      </c>
      <c r="T185" s="92">
        <f t="shared" si="29"/>
        <v>2123.0146781086169</v>
      </c>
      <c r="U185" s="102">
        <f t="shared" si="30"/>
        <v>2123.0146781086169</v>
      </c>
      <c r="V185" s="103">
        <f t="shared" si="31"/>
        <v>2123.008112008617</v>
      </c>
      <c r="Z185" s="85"/>
      <c r="AA185" s="85"/>
    </row>
    <row r="186" spans="1:28" x14ac:dyDescent="0.2">
      <c r="A186" s="107">
        <v>5</v>
      </c>
      <c r="B186" s="224">
        <v>38473</v>
      </c>
      <c r="C186" s="106">
        <f t="shared" si="32"/>
        <v>5250</v>
      </c>
      <c r="D186" s="92">
        <f t="shared" si="36"/>
        <v>68.148347421863264</v>
      </c>
      <c r="E186" s="92">
        <f t="shared" si="37"/>
        <v>119.02333733642746</v>
      </c>
      <c r="F186" s="92">
        <f t="shared" si="37"/>
        <v>85.319844126945938</v>
      </c>
      <c r="G186" s="92">
        <f t="shared" si="37"/>
        <v>66.175097990780941</v>
      </c>
      <c r="H186" s="92">
        <f t="shared" si="37"/>
        <v>191.40797803589282</v>
      </c>
      <c r="I186" s="92">
        <f t="shared" si="37"/>
        <v>86.813349647422413</v>
      </c>
      <c r="J186" s="92">
        <f t="shared" si="37"/>
        <v>303.55387143833536</v>
      </c>
      <c r="K186" s="92">
        <f t="shared" si="37"/>
        <v>577.60393554407187</v>
      </c>
      <c r="L186" s="92">
        <f t="shared" si="37"/>
        <v>2.3195171620027395</v>
      </c>
      <c r="M186" s="92">
        <f t="shared" si="37"/>
        <v>362.76524292544264</v>
      </c>
      <c r="N186" s="92">
        <f t="shared" si="37"/>
        <v>0</v>
      </c>
      <c r="O186" s="92">
        <f t="shared" si="37"/>
        <v>19.559641081394375</v>
      </c>
      <c r="P186" s="92">
        <f t="shared" si="37"/>
        <v>2.1994645029712956</v>
      </c>
      <c r="Q186" s="92">
        <f t="shared" si="37"/>
        <v>518.1024856742888</v>
      </c>
      <c r="R186" s="250">
        <f>IF('Share Price Input'!H187&gt;1,'Share Price Input'!H187,NA())</f>
        <v>2590.2999999999997</v>
      </c>
      <c r="S186" s="92">
        <f t="shared" si="28"/>
        <v>0</v>
      </c>
      <c r="T186" s="92">
        <f t="shared" si="29"/>
        <v>2402.9855467878401</v>
      </c>
      <c r="U186" s="102">
        <f t="shared" si="30"/>
        <v>2402.9855467878401</v>
      </c>
      <c r="V186" s="103">
        <f t="shared" si="31"/>
        <v>2402.9789806878402</v>
      </c>
      <c r="Z186" s="85"/>
      <c r="AA186" s="85"/>
    </row>
    <row r="187" spans="1:28" x14ac:dyDescent="0.2">
      <c r="A187" s="107">
        <v>6</v>
      </c>
      <c r="B187" s="224">
        <v>38504</v>
      </c>
      <c r="C187" s="106">
        <f t="shared" si="32"/>
        <v>5280</v>
      </c>
      <c r="D187" s="92">
        <f t="shared" si="36"/>
        <v>91.519342967446391</v>
      </c>
      <c r="E187" s="92">
        <f t="shared" ref="E187:Q196" si="38">(SIN(($C187*PI()/180*E$6+E$7*PI()/180))*E$5)+E$5</f>
        <v>104.72904925561033</v>
      </c>
      <c r="F187" s="92">
        <f t="shared" si="38"/>
        <v>148.77627126004862</v>
      </c>
      <c r="G187" s="92">
        <f t="shared" si="38"/>
        <v>52.033185275598029</v>
      </c>
      <c r="H187" s="92">
        <f t="shared" si="38"/>
        <v>182.1835818174801</v>
      </c>
      <c r="I187" s="92">
        <f t="shared" si="38"/>
        <v>89.251879730169478</v>
      </c>
      <c r="J187" s="92">
        <f t="shared" si="38"/>
        <v>315.42931396822087</v>
      </c>
      <c r="K187" s="92">
        <f t="shared" si="38"/>
        <v>552.51994324559428</v>
      </c>
      <c r="L187" s="92">
        <f t="shared" si="38"/>
        <v>3.1923388102890158</v>
      </c>
      <c r="M187" s="92">
        <f t="shared" si="38"/>
        <v>347.80464409624983</v>
      </c>
      <c r="N187" s="92">
        <f t="shared" si="38"/>
        <v>0</v>
      </c>
      <c r="O187" s="92">
        <f t="shared" si="38"/>
        <v>21.678620307466872</v>
      </c>
      <c r="P187" s="92">
        <f t="shared" si="38"/>
        <v>0.30360238507034865</v>
      </c>
      <c r="Q187" s="92">
        <f t="shared" si="38"/>
        <v>129.63585606857694</v>
      </c>
      <c r="R187" s="250">
        <f>IF('Share Price Input'!H188&gt;1,'Share Price Input'!H188,NA())</f>
        <v>2642.1</v>
      </c>
      <c r="S187" s="92">
        <f t="shared" si="28"/>
        <v>0</v>
      </c>
      <c r="T187" s="92">
        <f t="shared" si="29"/>
        <v>2039.0510630878207</v>
      </c>
      <c r="U187" s="102">
        <f t="shared" si="30"/>
        <v>2039.0510630878207</v>
      </c>
      <c r="V187" s="103">
        <f t="shared" si="31"/>
        <v>2039.0444969878206</v>
      </c>
      <c r="Z187" s="85"/>
      <c r="AA187" s="85"/>
    </row>
    <row r="188" spans="1:28" x14ac:dyDescent="0.2">
      <c r="A188" s="107">
        <v>7</v>
      </c>
      <c r="B188" s="224">
        <v>38534</v>
      </c>
      <c r="C188" s="106">
        <f t="shared" si="32"/>
        <v>5310</v>
      </c>
      <c r="D188" s="92">
        <f t="shared" si="36"/>
        <v>118.23846209154863</v>
      </c>
      <c r="E188" s="92">
        <f t="shared" si="38"/>
        <v>91.26954735953359</v>
      </c>
      <c r="F188" s="92">
        <f t="shared" si="38"/>
        <v>205.68606543680414</v>
      </c>
      <c r="G188" s="92">
        <f t="shared" si="38"/>
        <v>39.305759961378101</v>
      </c>
      <c r="H188" s="92">
        <f t="shared" si="38"/>
        <v>172.5236963519975</v>
      </c>
      <c r="I188" s="92">
        <f t="shared" si="38"/>
        <v>91.714778842613541</v>
      </c>
      <c r="J188" s="92">
        <f t="shared" si="38"/>
        <v>326.25083919411441</v>
      </c>
      <c r="K188" s="92">
        <f t="shared" si="38"/>
        <v>468.9856685610639</v>
      </c>
      <c r="L188" s="92">
        <f t="shared" si="38"/>
        <v>4.2037218965943453</v>
      </c>
      <c r="M188" s="92">
        <f t="shared" si="38"/>
        <v>332.7599558718303</v>
      </c>
      <c r="N188" s="92">
        <f t="shared" si="38"/>
        <v>0</v>
      </c>
      <c r="O188" s="92">
        <f t="shared" si="38"/>
        <v>23.905524745430284</v>
      </c>
      <c r="P188" s="92">
        <f t="shared" si="38"/>
        <v>6.6723500355590204</v>
      </c>
      <c r="Q188" s="92">
        <f t="shared" si="38"/>
        <v>69.601578446833287</v>
      </c>
      <c r="R188" s="250">
        <f>IF('Share Price Input'!H189&gt;1,'Share Price Input'!H189,NA())</f>
        <v>2591.4499999999998</v>
      </c>
      <c r="S188" s="92">
        <f t="shared" si="28"/>
        <v>0</v>
      </c>
      <c r="T188" s="92">
        <f t="shared" si="29"/>
        <v>1951.1113826953008</v>
      </c>
      <c r="U188" s="102">
        <f t="shared" si="30"/>
        <v>1951.1113826953008</v>
      </c>
      <c r="V188" s="103">
        <f t="shared" si="31"/>
        <v>1951.1048165953007</v>
      </c>
      <c r="Z188" s="85"/>
      <c r="AA188" s="85"/>
    </row>
    <row r="189" spans="1:28" x14ac:dyDescent="0.2">
      <c r="A189" s="107">
        <v>8</v>
      </c>
      <c r="B189" s="224">
        <v>38565</v>
      </c>
      <c r="C189" s="106">
        <f t="shared" si="32"/>
        <v>5340</v>
      </c>
      <c r="D189" s="92">
        <f t="shared" si="36"/>
        <v>148.25883038000939</v>
      </c>
      <c r="E189" s="92">
        <f t="shared" si="38"/>
        <v>78.666666938784147</v>
      </c>
      <c r="F189" s="92">
        <f t="shared" si="38"/>
        <v>241.0724027513395</v>
      </c>
      <c r="G189" s="92">
        <f t="shared" si="38"/>
        <v>28.151974184764299</v>
      </c>
      <c r="H189" s="92">
        <f t="shared" si="38"/>
        <v>162.50049936286126</v>
      </c>
      <c r="I189" s="92">
        <f t="shared" si="38"/>
        <v>94.201534873626386</v>
      </c>
      <c r="J189" s="92">
        <f t="shared" si="38"/>
        <v>335.93209754053441</v>
      </c>
      <c r="K189" s="92">
        <f t="shared" si="38"/>
        <v>345.5295078011705</v>
      </c>
      <c r="L189" s="92">
        <f t="shared" si="38"/>
        <v>5.3533735547721903</v>
      </c>
      <c r="M189" s="92">
        <f t="shared" si="38"/>
        <v>317.6664623490143</v>
      </c>
      <c r="N189" s="92">
        <f t="shared" si="38"/>
        <v>0</v>
      </c>
      <c r="O189" s="92">
        <f t="shared" si="38"/>
        <v>26.240153278268281</v>
      </c>
      <c r="P189" s="92">
        <f t="shared" si="38"/>
        <v>21.2145952123293</v>
      </c>
      <c r="Q189" s="92">
        <f t="shared" si="38"/>
        <v>481.85346047471432</v>
      </c>
      <c r="R189" s="250">
        <f>IF('Share Price Input'!H190&gt;1,'Share Price Input'!H190,NA())</f>
        <v>2660.4</v>
      </c>
      <c r="S189" s="92">
        <f t="shared" si="28"/>
        <v>0</v>
      </c>
      <c r="T189" s="92">
        <f t="shared" si="29"/>
        <v>2286.634992602188</v>
      </c>
      <c r="U189" s="102">
        <f t="shared" si="30"/>
        <v>2286.634992602188</v>
      </c>
      <c r="V189" s="103">
        <f t="shared" si="31"/>
        <v>2286.6284265021882</v>
      </c>
      <c r="Z189" s="85"/>
      <c r="AA189" s="85"/>
    </row>
    <row r="190" spans="1:28" x14ac:dyDescent="0.2">
      <c r="A190" s="107">
        <v>9</v>
      </c>
      <c r="B190" s="224">
        <v>38596</v>
      </c>
      <c r="C190" s="106">
        <f t="shared" si="32"/>
        <v>5370</v>
      </c>
      <c r="D190" s="92">
        <f t="shared" si="36"/>
        <v>181.52778190586241</v>
      </c>
      <c r="E190" s="92">
        <f t="shared" si="38"/>
        <v>66.94085359070391</v>
      </c>
      <c r="F190" s="92">
        <f t="shared" si="38"/>
        <v>245.62273954926073</v>
      </c>
      <c r="G190" s="92">
        <f t="shared" si="38"/>
        <v>18.711302253731986</v>
      </c>
      <c r="H190" s="92">
        <f t="shared" si="38"/>
        <v>152.18888320180952</v>
      </c>
      <c r="I190" s="92">
        <f t="shared" si="38"/>
        <v>96.711630751505339</v>
      </c>
      <c r="J190" s="92">
        <f t="shared" si="38"/>
        <v>344.39583810884085</v>
      </c>
      <c r="K190" s="92">
        <f t="shared" si="38"/>
        <v>209.53476778452034</v>
      </c>
      <c r="L190" s="92">
        <f t="shared" si="38"/>
        <v>6.6409608802528055</v>
      </c>
      <c r="M190" s="92">
        <f t="shared" si="38"/>
        <v>302.55956208701991</v>
      </c>
      <c r="N190" s="92">
        <f t="shared" si="38"/>
        <v>0</v>
      </c>
      <c r="O190" s="92">
        <f t="shared" si="38"/>
        <v>28.682295060147453</v>
      </c>
      <c r="P190" s="92">
        <f t="shared" si="38"/>
        <v>43.722294413570467</v>
      </c>
      <c r="Q190" s="92">
        <f t="shared" si="38"/>
        <v>378.55579734545847</v>
      </c>
      <c r="R190" s="250">
        <f>IF('Share Price Input'!H191&gt;1,'Share Price Input'!H191,NA())</f>
        <v>2736.3</v>
      </c>
      <c r="S190" s="92">
        <f t="shared" si="28"/>
        <v>0</v>
      </c>
      <c r="T190" s="92">
        <f t="shared" si="29"/>
        <v>2075.7881408326839</v>
      </c>
      <c r="U190" s="102">
        <f t="shared" si="30"/>
        <v>2075.7881408326839</v>
      </c>
      <c r="V190" s="103">
        <f t="shared" si="31"/>
        <v>2075.781574732684</v>
      </c>
      <c r="Z190" s="85"/>
      <c r="AA190" s="85"/>
    </row>
    <row r="191" spans="1:28" x14ac:dyDescent="0.2">
      <c r="A191" s="107">
        <v>10</v>
      </c>
      <c r="B191" s="224">
        <v>38626</v>
      </c>
      <c r="C191" s="106">
        <f t="shared" si="32"/>
        <v>5400</v>
      </c>
      <c r="D191" s="92">
        <f t="shared" si="36"/>
        <v>217.98695162326476</v>
      </c>
      <c r="E191" s="92">
        <f t="shared" si="38"/>
        <v>56.111130050589622</v>
      </c>
      <c r="F191" s="92">
        <f t="shared" si="38"/>
        <v>218.13957382022386</v>
      </c>
      <c r="G191" s="92">
        <f t="shared" si="38"/>
        <v>11.101796568674303</v>
      </c>
      <c r="H191" s="92">
        <f t="shared" si="38"/>
        <v>141.66589526054327</v>
      </c>
      <c r="I191" s="92">
        <f t="shared" si="38"/>
        <v>99.244544551488829</v>
      </c>
      <c r="J191" s="92">
        <f t="shared" si="38"/>
        <v>351.57452509517952</v>
      </c>
      <c r="K191" s="92">
        <f t="shared" si="38"/>
        <v>91.165886386606871</v>
      </c>
      <c r="L191" s="92">
        <f t="shared" si="38"/>
        <v>8.0661110264431954</v>
      </c>
      <c r="M191" s="92">
        <f t="shared" si="38"/>
        <v>287.47468508769873</v>
      </c>
      <c r="N191" s="92">
        <f t="shared" si="38"/>
        <v>0</v>
      </c>
      <c r="O191" s="92">
        <f t="shared" si="38"/>
        <v>31.231729535458044</v>
      </c>
      <c r="P191" s="92">
        <f t="shared" si="38"/>
        <v>73.873449178761518</v>
      </c>
      <c r="Q191" s="92">
        <f t="shared" si="38"/>
        <v>7.2298844385642838</v>
      </c>
      <c r="R191" s="250">
        <f>IF('Share Price Input'!H192&gt;1,'Share Price Input'!H192,NA())</f>
        <v>2814.7000000000003</v>
      </c>
      <c r="S191" s="92">
        <f t="shared" si="28"/>
        <v>0</v>
      </c>
      <c r="T191" s="92">
        <f t="shared" si="29"/>
        <v>1594.8595965234967</v>
      </c>
      <c r="U191" s="102">
        <f t="shared" si="30"/>
        <v>1594.8595965234967</v>
      </c>
      <c r="V191" s="103">
        <f t="shared" si="31"/>
        <v>1594.8530304234966</v>
      </c>
      <c r="Z191" s="85"/>
      <c r="AA191" s="85"/>
      <c r="AB191" s="85"/>
    </row>
    <row r="192" spans="1:28" x14ac:dyDescent="0.2">
      <c r="A192" s="107">
        <v>11</v>
      </c>
      <c r="B192" s="224">
        <v>38657</v>
      </c>
      <c r="C192" s="106">
        <f t="shared" si="32"/>
        <v>5430</v>
      </c>
      <c r="D192" s="92">
        <f t="shared" si="36"/>
        <v>257.57237775962267</v>
      </c>
      <c r="E192" s="92">
        <f t="shared" si="38"/>
        <v>46.195065331196133</v>
      </c>
      <c r="F192" s="92">
        <f t="shared" si="38"/>
        <v>165.85558913748775</v>
      </c>
      <c r="G192" s="92">
        <f t="shared" si="38"/>
        <v>5.4186114171775444</v>
      </c>
      <c r="H192" s="92">
        <f t="shared" si="38"/>
        <v>131.01016228012097</v>
      </c>
      <c r="I192" s="92">
        <f t="shared" si="38"/>
        <v>101.79974960428004</v>
      </c>
      <c r="J192" s="92">
        <f t="shared" si="38"/>
        <v>357.41087668752732</v>
      </c>
      <c r="K192" s="92">
        <f t="shared" si="38"/>
        <v>16.677781767407794</v>
      </c>
      <c r="L192" s="92">
        <f t="shared" si="38"/>
        <v>9.62841131269073</v>
      </c>
      <c r="M192" s="92">
        <f t="shared" si="38"/>
        <v>272.44720970205589</v>
      </c>
      <c r="N192" s="92">
        <f t="shared" si="38"/>
        <v>0</v>
      </c>
      <c r="O192" s="92">
        <f t="shared" si="38"/>
        <v>33.888226458732333</v>
      </c>
      <c r="P192" s="92">
        <f t="shared" si="38"/>
        <v>111.23671264607168</v>
      </c>
      <c r="Q192" s="92">
        <f t="shared" si="38"/>
        <v>257.6448432073044</v>
      </c>
      <c r="R192" s="250">
        <f>IF('Share Price Input'!H193&gt;1,'Share Price Input'!H193,NA())</f>
        <v>2879.1000000000004</v>
      </c>
      <c r="S192" s="92">
        <f t="shared" si="28"/>
        <v>0</v>
      </c>
      <c r="T192" s="92">
        <f t="shared" si="29"/>
        <v>1766.7790512116753</v>
      </c>
      <c r="U192" s="102">
        <f t="shared" si="30"/>
        <v>1766.7790512116753</v>
      </c>
      <c r="V192" s="103">
        <f t="shared" si="31"/>
        <v>1766.7724851116752</v>
      </c>
      <c r="Z192" s="85"/>
      <c r="AA192" s="85"/>
    </row>
    <row r="193" spans="1:28" x14ac:dyDescent="0.2">
      <c r="A193" s="107">
        <v>12</v>
      </c>
      <c r="B193" s="224">
        <v>38687</v>
      </c>
      <c r="C193" s="106">
        <f t="shared" si="32"/>
        <v>5460</v>
      </c>
      <c r="D193" s="92">
        <f t="shared" si="36"/>
        <v>300.21461402627097</v>
      </c>
      <c r="E193" s="92">
        <f t="shared" si="38"/>
        <v>37.2087462205983</v>
      </c>
      <c r="F193" s="92">
        <f t="shared" si="38"/>
        <v>102.53024541508096</v>
      </c>
      <c r="G193" s="92">
        <f t="shared" si="38"/>
        <v>1.7328131019279169</v>
      </c>
      <c r="H193" s="92">
        <f t="shared" si="38"/>
        <v>120.30130285960463</v>
      </c>
      <c r="I193" s="92">
        <f t="shared" si="38"/>
        <v>104.37671460555678</v>
      </c>
      <c r="J193" s="92">
        <f t="shared" si="38"/>
        <v>361.8583221417565</v>
      </c>
      <c r="K193" s="92">
        <f t="shared" si="38"/>
        <v>2.5923562003080747</v>
      </c>
      <c r="L193" s="92">
        <f t="shared" si="38"/>
        <v>11.327409343784893</v>
      </c>
      <c r="M193" s="92">
        <f t="shared" si="38"/>
        <v>257.51237965789477</v>
      </c>
      <c r="N193" s="92">
        <f t="shared" si="38"/>
        <v>0</v>
      </c>
      <c r="O193" s="92">
        <f t="shared" si="38"/>
        <v>36.651545915440238</v>
      </c>
      <c r="P193" s="92">
        <f t="shared" si="38"/>
        <v>155.27756046411821</v>
      </c>
      <c r="Q193" s="92">
        <f t="shared" si="38"/>
        <v>529.75771915340147</v>
      </c>
      <c r="R193" s="250">
        <f>IF('Share Price Input'!H194&gt;1,'Share Price Input'!H194,NA())</f>
        <v>3093.75</v>
      </c>
      <c r="S193" s="92">
        <f t="shared" si="28"/>
        <v>0</v>
      </c>
      <c r="T193" s="92">
        <f t="shared" si="29"/>
        <v>2021.3351630057439</v>
      </c>
      <c r="U193" s="102">
        <f t="shared" si="30"/>
        <v>2021.3351630057439</v>
      </c>
      <c r="V193" s="103">
        <f t="shared" si="31"/>
        <v>2021.3285969057438</v>
      </c>
      <c r="Z193" s="85"/>
      <c r="AA193" s="85"/>
    </row>
    <row r="194" spans="1:28" x14ac:dyDescent="0.2">
      <c r="A194" s="107">
        <v>1</v>
      </c>
      <c r="B194" s="224">
        <v>38718</v>
      </c>
      <c r="C194" s="106">
        <f t="shared" si="32"/>
        <v>5490</v>
      </c>
      <c r="D194" s="92">
        <f t="shared" si="36"/>
        <v>345.83885145087606</v>
      </c>
      <c r="E194" s="92">
        <f t="shared" si="38"/>
        <v>29.166751184670375</v>
      </c>
      <c r="F194" s="92">
        <f t="shared" si="38"/>
        <v>44.828732457833709</v>
      </c>
      <c r="G194" s="92">
        <f t="shared" si="38"/>
        <v>9.049128070171264E-2</v>
      </c>
      <c r="H194" s="92">
        <f t="shared" si="38"/>
        <v>109.61933255364137</v>
      </c>
      <c r="I194" s="92">
        <f t="shared" si="38"/>
        <v>106.97490372644674</v>
      </c>
      <c r="J194" s="92">
        <f t="shared" si="38"/>
        <v>364.88137338950935</v>
      </c>
      <c r="K194" s="92">
        <f t="shared" si="38"/>
        <v>52.033840404942396</v>
      </c>
      <c r="L194" s="92">
        <f t="shared" si="38"/>
        <v>13.162613140956182</v>
      </c>
      <c r="M194" s="92">
        <f t="shared" si="38"/>
        <v>242.70522140319332</v>
      </c>
      <c r="N194" s="92">
        <f t="shared" si="38"/>
        <v>0</v>
      </c>
      <c r="O194" s="92">
        <f t="shared" si="38"/>
        <v>39.521438343655063</v>
      </c>
      <c r="P194" s="92">
        <f t="shared" si="38"/>
        <v>205.36593777608118</v>
      </c>
      <c r="Q194" s="92">
        <f t="shared" si="38"/>
        <v>171.53312732009388</v>
      </c>
      <c r="R194" s="250">
        <f>IF('Share Price Input'!H195&gt;1,'Share Price Input'!H195,NA())</f>
        <v>3307.4</v>
      </c>
      <c r="S194" s="92">
        <f t="shared" si="28"/>
        <v>0</v>
      </c>
      <c r="T194" s="92">
        <f t="shared" si="29"/>
        <v>1725.7160483326013</v>
      </c>
      <c r="U194" s="102">
        <f t="shared" si="30"/>
        <v>1725.7160483326013</v>
      </c>
      <c r="V194" s="103">
        <f t="shared" si="31"/>
        <v>1725.7094822326012</v>
      </c>
      <c r="Z194" s="85"/>
      <c r="AA194" s="85"/>
    </row>
    <row r="195" spans="1:28" x14ac:dyDescent="0.2">
      <c r="A195" s="107">
        <v>2</v>
      </c>
      <c r="B195" s="224">
        <v>38749</v>
      </c>
      <c r="C195" s="106">
        <f t="shared" si="32"/>
        <v>5520</v>
      </c>
      <c r="D195" s="92">
        <f t="shared" si="36"/>
        <v>394.36504961777177</v>
      </c>
      <c r="E195" s="92">
        <f t="shared" si="38"/>
        <v>22.082126716502671</v>
      </c>
      <c r="F195" s="92">
        <f t="shared" si="38"/>
        <v>7.9362290414567269</v>
      </c>
      <c r="G195" s="92">
        <f t="shared" si="38"/>
        <v>0.51218263082776616</v>
      </c>
      <c r="H195" s="92">
        <f t="shared" si="38"/>
        <v>99.044066004035272</v>
      </c>
      <c r="I195" s="92">
        <f t="shared" si="38"/>
        <v>109.59377672494189</v>
      </c>
      <c r="J195" s="92">
        <f t="shared" si="38"/>
        <v>366.45590821266461</v>
      </c>
      <c r="K195" s="92">
        <f t="shared" si="38"/>
        <v>154.03582069074452</v>
      </c>
      <c r="L195" s="92">
        <f t="shared" si="38"/>
        <v>15.13349128433839</v>
      </c>
      <c r="M195" s="92">
        <f t="shared" si="38"/>
        <v>228.06046195906771</v>
      </c>
      <c r="N195" s="92">
        <f t="shared" si="38"/>
        <v>0</v>
      </c>
      <c r="O195" s="92">
        <f t="shared" si="38"/>
        <v>42.497644556592149</v>
      </c>
      <c r="P195" s="92">
        <f t="shared" si="38"/>
        <v>260.78527287730361</v>
      </c>
      <c r="Q195" s="92">
        <f t="shared" si="38"/>
        <v>41.346875264838246</v>
      </c>
      <c r="R195" s="250">
        <f>IF('Share Price Input'!H196&gt;1,'Share Price Input'!H196,NA())</f>
        <v>3332.7999999999997</v>
      </c>
      <c r="S195" s="92">
        <f t="shared" si="28"/>
        <v>0</v>
      </c>
      <c r="T195" s="92">
        <f t="shared" si="29"/>
        <v>1741.842339481085</v>
      </c>
      <c r="U195" s="102">
        <f t="shared" si="30"/>
        <v>1741.842339481085</v>
      </c>
      <c r="V195" s="103">
        <f t="shared" si="31"/>
        <v>1741.8357733810849</v>
      </c>
      <c r="Z195" s="85"/>
      <c r="AA195" s="85"/>
    </row>
    <row r="196" spans="1:28" x14ac:dyDescent="0.2">
      <c r="A196" s="107">
        <v>3</v>
      </c>
      <c r="B196" s="224">
        <v>38777</v>
      </c>
      <c r="C196" s="106">
        <f t="shared" si="32"/>
        <v>5550</v>
      </c>
      <c r="D196" s="92">
        <f t="shared" si="36"/>
        <v>445.70807708606026</v>
      </c>
      <c r="E196" s="92">
        <f t="shared" si="38"/>
        <v>15.966366171136428</v>
      </c>
      <c r="F196" s="92">
        <f t="shared" si="38"/>
        <v>1.561653202061791</v>
      </c>
      <c r="G196" s="92">
        <f t="shared" si="38"/>
        <v>2.9926140450027958</v>
      </c>
      <c r="H196" s="92">
        <f t="shared" si="38"/>
        <v>88.654520572514841</v>
      </c>
      <c r="I196" s="92">
        <f t="shared" si="38"/>
        <v>112.23278905823078</v>
      </c>
      <c r="J196" s="92">
        <f t="shared" si="38"/>
        <v>366.56936272482687</v>
      </c>
      <c r="K196" s="92">
        <f t="shared" si="38"/>
        <v>285.97365439040306</v>
      </c>
      <c r="L196" s="92">
        <f t="shared" si="38"/>
        <v>17.23947306685244</v>
      </c>
      <c r="M196" s="92">
        <f t="shared" si="38"/>
        <v>213.61244747497864</v>
      </c>
      <c r="N196" s="92">
        <f t="shared" si="38"/>
        <v>0</v>
      </c>
      <c r="O196" s="92">
        <f t="shared" si="38"/>
        <v>45.579895766018353</v>
      </c>
      <c r="P196" s="92">
        <f t="shared" si="38"/>
        <v>320.74272859564974</v>
      </c>
      <c r="Q196" s="92">
        <f t="shared" si="38"/>
        <v>451.15054807817688</v>
      </c>
      <c r="R196" s="250">
        <f>IF('Share Price Input'!H197&gt;1,'Share Price Input'!H197,NA())</f>
        <v>3325.85</v>
      </c>
      <c r="S196" s="92">
        <f t="shared" si="28"/>
        <v>0</v>
      </c>
      <c r="T196" s="92">
        <f t="shared" si="29"/>
        <v>2367.9775641319129</v>
      </c>
      <c r="U196" s="102">
        <f t="shared" si="30"/>
        <v>2367.9775641319129</v>
      </c>
      <c r="V196" s="103">
        <f t="shared" si="31"/>
        <v>2367.970998031913</v>
      </c>
      <c r="Z196" s="85"/>
      <c r="AA196" s="85"/>
    </row>
    <row r="197" spans="1:28" x14ac:dyDescent="0.2">
      <c r="A197" s="107">
        <v>4</v>
      </c>
      <c r="B197" s="224">
        <v>38808</v>
      </c>
      <c r="C197" s="106">
        <f t="shared" si="32"/>
        <v>5580</v>
      </c>
      <c r="D197" s="92">
        <f t="shared" si="36"/>
        <v>499.77786073907964</v>
      </c>
      <c r="E197" s="92">
        <f t="shared" ref="E197:Q206" si="39">(SIN(($C197*PI()/180*E$6+E$7*PI()/180))*E$5)+E$5</f>
        <v>10.829391119940396</v>
      </c>
      <c r="F197" s="92">
        <f t="shared" si="39"/>
        <v>27.382587879495617</v>
      </c>
      <c r="G197" s="92">
        <f t="shared" si="39"/>
        <v>7.5007685697098054</v>
      </c>
      <c r="H197" s="92">
        <f t="shared" si="39"/>
        <v>78.528325930699566</v>
      </c>
      <c r="I197" s="92">
        <f t="shared" si="39"/>
        <v>114.89139199592631</v>
      </c>
      <c r="J197" s="92">
        <f t="shared" si="39"/>
        <v>365.22083162394699</v>
      </c>
      <c r="K197" s="92">
        <f t="shared" si="39"/>
        <v>418.58274945001824</v>
      </c>
      <c r="L197" s="92">
        <f t="shared" si="39"/>
        <v>19.479948659465265</v>
      </c>
      <c r="M197" s="92">
        <f t="shared" si="39"/>
        <v>199.39506267717996</v>
      </c>
      <c r="N197" s="92">
        <f t="shared" si="39"/>
        <v>0</v>
      </c>
      <c r="O197" s="92">
        <f t="shared" si="39"/>
        <v>48.767913606523962</v>
      </c>
      <c r="P197" s="92">
        <f t="shared" si="39"/>
        <v>384.38054473690056</v>
      </c>
      <c r="Q197" s="92">
        <f t="shared" si="39"/>
        <v>418.9748264821697</v>
      </c>
      <c r="R197" s="250">
        <f>IF('Share Price Input'!H198&gt;1,'Share Price Input'!H198,NA())</f>
        <v>3615.05</v>
      </c>
      <c r="S197" s="92">
        <f t="shared" si="28"/>
        <v>0</v>
      </c>
      <c r="T197" s="92">
        <f t="shared" si="29"/>
        <v>2593.7056373710561</v>
      </c>
      <c r="U197" s="102">
        <f t="shared" si="30"/>
        <v>2593.7056373710561</v>
      </c>
      <c r="V197" s="103">
        <f t="shared" si="31"/>
        <v>2593.6990712710563</v>
      </c>
      <c r="Z197" s="85"/>
      <c r="AA197" s="85"/>
    </row>
    <row r="198" spans="1:28" x14ac:dyDescent="0.2">
      <c r="A198" s="107">
        <v>5</v>
      </c>
      <c r="B198" s="224">
        <v>38838</v>
      </c>
      <c r="C198" s="106">
        <f t="shared" si="32"/>
        <v>5610</v>
      </c>
      <c r="D198" s="92">
        <f t="shared" si="36"/>
        <v>556.47954380327292</v>
      </c>
      <c r="E198" s="92">
        <f t="shared" si="39"/>
        <v>6.6795352548922438</v>
      </c>
      <c r="F198" s="92">
        <f t="shared" si="39"/>
        <v>78.603795147788915</v>
      </c>
      <c r="G198" s="92">
        <f t="shared" si="39"/>
        <v>13.980273261701058</v>
      </c>
      <c r="H198" s="92">
        <f t="shared" si="39"/>
        <v>68.741144018757879</v>
      </c>
      <c r="I198" s="92">
        <f t="shared" si="39"/>
        <v>117.56903273416276</v>
      </c>
      <c r="J198" s="92">
        <f t="shared" si="39"/>
        <v>362.42107541611426</v>
      </c>
      <c r="K198" s="92">
        <f t="shared" si="39"/>
        <v>522.4496240748947</v>
      </c>
      <c r="L198" s="92">
        <f t="shared" si="39"/>
        <v>21.85426928777872</v>
      </c>
      <c r="M198" s="92">
        <f t="shared" si="39"/>
        <v>185.44165139935291</v>
      </c>
      <c r="N198" s="92">
        <f t="shared" si="39"/>
        <v>0</v>
      </c>
      <c r="O198" s="92">
        <f t="shared" si="39"/>
        <v>52.061410160665901</v>
      </c>
      <c r="P198" s="92">
        <f t="shared" si="39"/>
        <v>450.78830932845187</v>
      </c>
      <c r="Q198" s="92">
        <f t="shared" si="39"/>
        <v>21.918998572504989</v>
      </c>
      <c r="R198" s="250">
        <f>IF('Share Price Input'!H199&gt;1,'Share Price Input'!H199,NA())</f>
        <v>3978.05</v>
      </c>
      <c r="S198" s="92">
        <f t="shared" si="28"/>
        <v>0</v>
      </c>
      <c r="T198" s="92">
        <f t="shared" si="29"/>
        <v>2458.9820963603397</v>
      </c>
      <c r="U198" s="102">
        <f t="shared" si="30"/>
        <v>2458.9820963603397</v>
      </c>
      <c r="V198" s="103">
        <f t="shared" si="31"/>
        <v>2458.9755302603398</v>
      </c>
      <c r="Z198" s="85"/>
      <c r="AA198" s="85"/>
    </row>
    <row r="199" spans="1:28" x14ac:dyDescent="0.2">
      <c r="A199" s="107">
        <v>6</v>
      </c>
      <c r="B199" s="224">
        <v>38869</v>
      </c>
      <c r="C199" s="106">
        <f t="shared" si="32"/>
        <v>5640</v>
      </c>
      <c r="D199" s="92">
        <f t="shared" si="36"/>
        <v>615.71365225918771</v>
      </c>
      <c r="E199" s="92">
        <f t="shared" si="39"/>
        <v>3.5235308688653504</v>
      </c>
      <c r="F199" s="92">
        <f t="shared" si="39"/>
        <v>141.74550386033394</v>
      </c>
      <c r="G199" s="92">
        <f t="shared" si="39"/>
        <v>22.350104112534012</v>
      </c>
      <c r="H199" s="92">
        <f t="shared" si="39"/>
        <v>59.366103706756419</v>
      </c>
      <c r="I199" s="92">
        <f t="shared" si="39"/>
        <v>120.26515451054055</v>
      </c>
      <c r="J199" s="92">
        <f t="shared" si="39"/>
        <v>358.19243455287744</v>
      </c>
      <c r="K199" s="92">
        <f t="shared" si="39"/>
        <v>574.53599100066867</v>
      </c>
      <c r="L199" s="92">
        <f t="shared" si="39"/>
        <v>24.361747419894868</v>
      </c>
      <c r="M199" s="92">
        <f t="shared" si="39"/>
        <v>171.78493838177081</v>
      </c>
      <c r="N199" s="92">
        <f t="shared" si="39"/>
        <v>0</v>
      </c>
      <c r="O199" s="92">
        <f t="shared" si="39"/>
        <v>55.460087984967686</v>
      </c>
      <c r="P199" s="92">
        <f t="shared" si="39"/>
        <v>519.01598310711108</v>
      </c>
      <c r="Q199" s="92">
        <f t="shared" si="39"/>
        <v>211.40606739625679</v>
      </c>
      <c r="R199" s="250">
        <f>IF('Share Price Input'!H200&gt;1,'Share Price Input'!H200,NA())</f>
        <v>3505.3500000000004</v>
      </c>
      <c r="S199" s="92">
        <f t="shared" si="28"/>
        <v>0</v>
      </c>
      <c r="T199" s="92">
        <f t="shared" si="29"/>
        <v>2877.7147330617654</v>
      </c>
      <c r="U199" s="102">
        <f t="shared" si="30"/>
        <v>2877.7147330617654</v>
      </c>
      <c r="V199" s="103">
        <f t="shared" si="31"/>
        <v>2877.7081669617655</v>
      </c>
      <c r="Z199" s="85"/>
      <c r="AA199" s="85"/>
    </row>
    <row r="200" spans="1:28" x14ac:dyDescent="0.2">
      <c r="A200" s="107">
        <v>7</v>
      </c>
      <c r="B200" s="224">
        <v>38899</v>
      </c>
      <c r="C200" s="106">
        <f t="shared" si="32"/>
        <v>5670</v>
      </c>
      <c r="D200" s="92">
        <f t="shared" si="36"/>
        <v>677.37626935269645</v>
      </c>
      <c r="E200" s="92">
        <f t="shared" si="39"/>
        <v>1.3664979338616376</v>
      </c>
      <c r="F200" s="92">
        <f t="shared" si="39"/>
        <v>200.19085102924402</v>
      </c>
      <c r="G200" s="92">
        <f t="shared" si="39"/>
        <v>32.505599226312683</v>
      </c>
      <c r="H200" s="92">
        <f t="shared" si="39"/>
        <v>50.473254382866912</v>
      </c>
      <c r="I200" s="92">
        <f t="shared" si="39"/>
        <v>122.97919671989413</v>
      </c>
      <c r="J200" s="92">
        <f t="shared" si="39"/>
        <v>352.56865116723486</v>
      </c>
      <c r="K200" s="92">
        <f t="shared" si="39"/>
        <v>563.28878590219483</v>
      </c>
      <c r="L200" s="92">
        <f t="shared" si="39"/>
        <v>27.001656965503969</v>
      </c>
      <c r="M200" s="92">
        <f t="shared" si="39"/>
        <v>158.45695252243189</v>
      </c>
      <c r="N200" s="92">
        <f t="shared" si="39"/>
        <v>0</v>
      </c>
      <c r="O200" s="92">
        <f t="shared" si="39"/>
        <v>58.96364013678317</v>
      </c>
      <c r="P200" s="92">
        <f t="shared" si="39"/>
        <v>588.08749092074868</v>
      </c>
      <c r="Q200" s="92">
        <f t="shared" si="39"/>
        <v>533.38815508195682</v>
      </c>
      <c r="R200" s="250">
        <f>IF('Share Price Input'!H201&gt;1,'Share Price Input'!H201,NA())</f>
        <v>3716.7000000000003</v>
      </c>
      <c r="S200" s="92">
        <f t="shared" si="28"/>
        <v>0</v>
      </c>
      <c r="T200" s="92">
        <f t="shared" si="29"/>
        <v>3366.6404352417303</v>
      </c>
      <c r="U200" s="102">
        <f t="shared" si="30"/>
        <v>3366.6404352417303</v>
      </c>
      <c r="V200" s="103">
        <f t="shared" si="31"/>
        <v>3366.6338691417304</v>
      </c>
      <c r="Z200" s="85"/>
      <c r="AA200" s="85"/>
    </row>
    <row r="201" spans="1:28" x14ac:dyDescent="0.2">
      <c r="A201" s="107">
        <v>8</v>
      </c>
      <c r="B201" s="224">
        <v>38930</v>
      </c>
      <c r="C201" s="106">
        <f t="shared" si="32"/>
        <v>5700</v>
      </c>
      <c r="D201" s="92">
        <f t="shared" si="36"/>
        <v>741.35921790032398</v>
      </c>
      <c r="E201" s="92">
        <f t="shared" si="39"/>
        <v>0.21193579490125103</v>
      </c>
      <c r="F201" s="92">
        <f t="shared" si="39"/>
        <v>238.55890468439708</v>
      </c>
      <c r="G201" s="92">
        <f t="shared" si="39"/>
        <v>44.319767581198278</v>
      </c>
      <c r="H201" s="92">
        <f t="shared" si="39"/>
        <v>42.129042551157596</v>
      </c>
      <c r="I201" s="92">
        <f t="shared" si="39"/>
        <v>125.71059503085807</v>
      </c>
      <c r="J201" s="92">
        <f t="shared" si="39"/>
        <v>345.59459983072929</v>
      </c>
      <c r="K201" s="92">
        <f t="shared" si="39"/>
        <v>491.20270540836145</v>
      </c>
      <c r="L201" s="92">
        <f t="shared" si="39"/>
        <v>29.773233486139361</v>
      </c>
      <c r="M201" s="92">
        <f t="shared" si="39"/>
        <v>145.48895176012564</v>
      </c>
      <c r="N201" s="92">
        <f t="shared" si="39"/>
        <v>0</v>
      </c>
      <c r="O201" s="92">
        <f t="shared" si="39"/>
        <v>62.571750202017256</v>
      </c>
      <c r="P201" s="92">
        <f t="shared" si="39"/>
        <v>657.01468560321985</v>
      </c>
      <c r="Q201" s="92">
        <f t="shared" si="39"/>
        <v>216.33354427373962</v>
      </c>
      <c r="R201" s="250">
        <f>IF('Share Price Input'!H202&gt;1,'Share Price Input'!H202,NA())</f>
        <v>3699.15</v>
      </c>
      <c r="S201" s="92">
        <f t="shared" si="28"/>
        <v>0</v>
      </c>
      <c r="T201" s="92">
        <f t="shared" si="29"/>
        <v>3140.2623680071692</v>
      </c>
      <c r="U201" s="102">
        <f t="shared" si="30"/>
        <v>3140.2623680071692</v>
      </c>
      <c r="V201" s="103">
        <f t="shared" si="31"/>
        <v>3140.2558019071694</v>
      </c>
      <c r="Z201" s="85"/>
      <c r="AA201" s="85"/>
    </row>
    <row r="202" spans="1:28" x14ac:dyDescent="0.2">
      <c r="A202" s="107">
        <v>9</v>
      </c>
      <c r="B202" s="224">
        <v>38961</v>
      </c>
      <c r="C202" s="106">
        <f t="shared" si="32"/>
        <v>5730</v>
      </c>
      <c r="D202" s="92">
        <f t="shared" si="36"/>
        <v>807.55025006876872</v>
      </c>
      <c r="E202" s="92">
        <f t="shared" si="39"/>
        <v>6.1717493052015016E-2</v>
      </c>
      <c r="F202" s="92">
        <f t="shared" si="39"/>
        <v>246.75242951653377</v>
      </c>
      <c r="G202" s="92">
        <f t="shared" si="39"/>
        <v>57.644877009065141</v>
      </c>
      <c r="H202" s="92">
        <f t="shared" si="39"/>
        <v>34.395815349787313</v>
      </c>
      <c r="I202" s="92">
        <f t="shared" si="39"/>
        <v>128.45878150320959</v>
      </c>
      <c r="J202" s="92">
        <f t="shared" si="39"/>
        <v>337.32592948006049</v>
      </c>
      <c r="K202" s="92">
        <f t="shared" si="39"/>
        <v>374.26686863127117</v>
      </c>
      <c r="L202" s="92">
        <f t="shared" si="39"/>
        <v>32.67567441653523</v>
      </c>
      <c r="M202" s="92">
        <f t="shared" si="39"/>
        <v>132.91134976562944</v>
      </c>
      <c r="N202" s="92">
        <f t="shared" si="39"/>
        <v>0</v>
      </c>
      <c r="O202" s="92">
        <f t="shared" si="39"/>
        <v>66.284092323702225</v>
      </c>
      <c r="P202" s="92">
        <f t="shared" si="39"/>
        <v>724.81148455330231</v>
      </c>
      <c r="Q202" s="92">
        <f t="shared" si="39"/>
        <v>19.966759185637613</v>
      </c>
      <c r="R202" s="250">
        <f>IF('Share Price Input'!H203&gt;1,'Share Price Input'!H203,NA())</f>
        <v>3516.6000000000004</v>
      </c>
      <c r="S202" s="92">
        <f t="shared" si="28"/>
        <v>0</v>
      </c>
      <c r="T202" s="92">
        <f t="shared" si="29"/>
        <v>2963.0994631965555</v>
      </c>
      <c r="U202" s="102">
        <f t="shared" si="30"/>
        <v>2963.0994631965555</v>
      </c>
      <c r="V202" s="103">
        <f t="shared" si="31"/>
        <v>2963.0928970965556</v>
      </c>
      <c r="Z202" s="85"/>
      <c r="AA202" s="85"/>
    </row>
    <row r="203" spans="1:28" x14ac:dyDescent="0.2">
      <c r="A203" s="107">
        <v>10</v>
      </c>
      <c r="B203" s="224">
        <v>38991</v>
      </c>
      <c r="C203" s="106">
        <f t="shared" si="32"/>
        <v>5760</v>
      </c>
      <c r="D203" s="92">
        <f t="shared" si="36"/>
        <v>875.83324429574054</v>
      </c>
      <c r="E203" s="92">
        <f t="shared" si="39"/>
        <v>0.91608672680263226</v>
      </c>
      <c r="F203" s="92">
        <f t="shared" si="39"/>
        <v>222.6151538266524</v>
      </c>
      <c r="G203" s="92">
        <f t="shared" si="39"/>
        <v>72.314301536150793</v>
      </c>
      <c r="H203" s="92">
        <f t="shared" si="39"/>
        <v>27.331354699262121</v>
      </c>
      <c r="I203" s="92">
        <f t="shared" si="39"/>
        <v>131.22318470596002</v>
      </c>
      <c r="J203" s="92">
        <f t="shared" si="39"/>
        <v>327.82861937043504</v>
      </c>
      <c r="K203" s="92">
        <f t="shared" si="39"/>
        <v>238.41833595614236</v>
      </c>
      <c r="L203" s="92">
        <f t="shared" si="39"/>
        <v>35.708139297025639</v>
      </c>
      <c r="M203" s="92">
        <f t="shared" si="39"/>
        <v>120.75364461295368</v>
      </c>
      <c r="N203" s="92">
        <f t="shared" si="39"/>
        <v>0</v>
      </c>
      <c r="O203" s="92">
        <f t="shared" si="39"/>
        <v>70.100331231426026</v>
      </c>
      <c r="P203" s="92">
        <f t="shared" si="39"/>
        <v>790.50797677763273</v>
      </c>
      <c r="Q203" s="92">
        <f t="shared" si="39"/>
        <v>414.8208161715321</v>
      </c>
      <c r="R203" s="250">
        <f>IF('Share Price Input'!H204&gt;1,'Share Price Input'!H204,NA())</f>
        <v>3464.9</v>
      </c>
      <c r="S203" s="92">
        <f t="shared" ref="S203:S266" si="40">IF(R203&gt;0,0,R202)</f>
        <v>0</v>
      </c>
      <c r="T203" s="92">
        <f t="shared" ref="T203:T266" si="41">IF(R203&gt;0,U203,0)</f>
        <v>3328.3646231077164</v>
      </c>
      <c r="U203" s="102">
        <f t="shared" ref="U203:U266" si="42">SUM(D203:Q203)-$U$5</f>
        <v>3328.3646231077164</v>
      </c>
      <c r="V203" s="103">
        <f t="shared" ref="V203:V266" si="43">U203-$U$5</f>
        <v>3328.3580570077165</v>
      </c>
      <c r="Z203" s="85"/>
      <c r="AA203" s="85"/>
      <c r="AB203" s="85"/>
    </row>
    <row r="204" spans="1:28" x14ac:dyDescent="0.2">
      <c r="A204" s="107">
        <v>11</v>
      </c>
      <c r="B204" s="224">
        <v>39022</v>
      </c>
      <c r="C204" s="106">
        <f t="shared" si="32"/>
        <v>5790</v>
      </c>
      <c r="D204" s="92">
        <f t="shared" si="36"/>
        <v>946.08840900664245</v>
      </c>
      <c r="E204" s="92">
        <f t="shared" si="39"/>
        <v>2.7736574567121579</v>
      </c>
      <c r="F204" s="92">
        <f t="shared" si="39"/>
        <v>172.49923075120694</v>
      </c>
      <c r="G204" s="92">
        <f t="shared" si="39"/>
        <v>88.144604984347836</v>
      </c>
      <c r="H204" s="92">
        <f t="shared" si="39"/>
        <v>20.988445561550691</v>
      </c>
      <c r="I204" s="92">
        <f t="shared" si="39"/>
        <v>134.00322983617198</v>
      </c>
      <c r="J204" s="92">
        <f t="shared" si="39"/>
        <v>317.17845259887946</v>
      </c>
      <c r="K204" s="92">
        <f t="shared" si="39"/>
        <v>113.78911560518381</v>
      </c>
      <c r="L204" s="92">
        <f t="shared" si="39"/>
        <v>38.8697500169161</v>
      </c>
      <c r="M204" s="92">
        <f t="shared" si="39"/>
        <v>109.04434959791948</v>
      </c>
      <c r="N204" s="92">
        <f t="shared" si="39"/>
        <v>0</v>
      </c>
      <c r="O204" s="92">
        <f t="shared" si="39"/>
        <v>74.020122271612536</v>
      </c>
      <c r="P204" s="92">
        <f t="shared" si="39"/>
        <v>853.16429858029005</v>
      </c>
      <c r="Q204" s="92">
        <f t="shared" si="39"/>
        <v>454.74858362877342</v>
      </c>
      <c r="R204" s="250">
        <f>IF('Share Price Input'!H205&gt;1,'Share Price Input'!H205,NA())</f>
        <v>3716.75</v>
      </c>
      <c r="S204" s="92">
        <f t="shared" si="40"/>
        <v>0</v>
      </c>
      <c r="T204" s="92">
        <f t="shared" si="41"/>
        <v>3325.3056837962067</v>
      </c>
      <c r="U204" s="102">
        <f t="shared" si="42"/>
        <v>3325.3056837962067</v>
      </c>
      <c r="V204" s="103">
        <f t="shared" si="43"/>
        <v>3325.2991176962068</v>
      </c>
      <c r="Z204" s="85"/>
      <c r="AA204" s="85"/>
    </row>
    <row r="205" spans="1:28" x14ac:dyDescent="0.2">
      <c r="A205" s="107">
        <v>12</v>
      </c>
      <c r="B205" s="224">
        <v>39052</v>
      </c>
      <c r="C205" s="106">
        <f t="shared" ref="C205:C268" si="44">C204+360/12</f>
        <v>5820</v>
      </c>
      <c r="D205" s="92">
        <f t="shared" ref="D205:D236" si="45">(SIN(($C205*PI()/180*D$6+D$7*PI()/180))*D$5)+D$5</f>
        <v>1018.1924927697174</v>
      </c>
      <c r="E205" s="92">
        <f t="shared" si="39"/>
        <v>5.6314161539750103</v>
      </c>
      <c r="F205" s="92">
        <f t="shared" si="39"/>
        <v>109.59355625510159</v>
      </c>
      <c r="G205" s="92">
        <f t="shared" si="39"/>
        <v>104.93783477838548</v>
      </c>
      <c r="H205" s="92">
        <f t="shared" si="39"/>
        <v>15.414481535990632</v>
      </c>
      <c r="I205" s="92">
        <f t="shared" si="39"/>
        <v>136.79833883847942</v>
      </c>
      <c r="J205" s="92">
        <f t="shared" si="39"/>
        <v>305.4604113985223</v>
      </c>
      <c r="K205" s="92">
        <f t="shared" si="39"/>
        <v>28.022705954072478</v>
      </c>
      <c r="L205" s="92">
        <f t="shared" si="39"/>
        <v>42.159591068758573</v>
      </c>
      <c r="M205" s="92">
        <f t="shared" si="39"/>
        <v>97.810926366323173</v>
      </c>
      <c r="N205" s="92">
        <f t="shared" si="39"/>
        <v>0</v>
      </c>
      <c r="O205" s="92">
        <f t="shared" si="39"/>
        <v>78.043111438646292</v>
      </c>
      <c r="P205" s="92">
        <f t="shared" si="39"/>
        <v>911.88407939126262</v>
      </c>
      <c r="Q205" s="92">
        <f t="shared" si="39"/>
        <v>44.075363570625569</v>
      </c>
      <c r="R205" s="250">
        <f>IF('Share Price Input'!H206&gt;1,'Share Price Input'!H206,NA())</f>
        <v>3723</v>
      </c>
      <c r="S205" s="92">
        <f t="shared" si="40"/>
        <v>0</v>
      </c>
      <c r="T205" s="92">
        <f t="shared" si="41"/>
        <v>2898.0177434198608</v>
      </c>
      <c r="U205" s="102">
        <f t="shared" si="42"/>
        <v>2898.0177434198608</v>
      </c>
      <c r="V205" s="103">
        <f t="shared" si="43"/>
        <v>2898.011177319861</v>
      </c>
      <c r="Z205" s="85"/>
      <c r="AA205" s="85"/>
    </row>
    <row r="206" spans="1:28" x14ac:dyDescent="0.2">
      <c r="A206" s="107">
        <v>1</v>
      </c>
      <c r="B206" s="224">
        <v>39083</v>
      </c>
      <c r="C206" s="106">
        <f t="shared" si="44"/>
        <v>5850</v>
      </c>
      <c r="D206" s="92">
        <f t="shared" si="45"/>
        <v>1092.0190005209072</v>
      </c>
      <c r="E206" s="92">
        <f t="shared" si="39"/>
        <v>9.4847266892560356</v>
      </c>
      <c r="F206" s="92">
        <f t="shared" si="39"/>
        <v>50.452876726663277</v>
      </c>
      <c r="G206" s="92">
        <f t="shared" si="39"/>
        <v>122.48399727564947</v>
      </c>
      <c r="H206" s="92">
        <f t="shared" si="39"/>
        <v>10.651110738929333</v>
      </c>
      <c r="I206" s="92">
        <f t="shared" si="39"/>
        <v>139.6079305252822</v>
      </c>
      <c r="J206" s="92">
        <f t="shared" si="39"/>
        <v>292.76799902902451</v>
      </c>
      <c r="K206" s="92">
        <f t="shared" si="39"/>
        <v>0.14260405430371748</v>
      </c>
      <c r="L206" s="92">
        <f t="shared" si="39"/>
        <v>45.576709813455011</v>
      </c>
      <c r="M206" s="92">
        <f t="shared" si="39"/>
        <v>87.079720508524531</v>
      </c>
      <c r="N206" s="92">
        <f t="shared" si="39"/>
        <v>0</v>
      </c>
      <c r="O206" s="92">
        <f t="shared" si="39"/>
        <v>82.168935406844639</v>
      </c>
      <c r="P206" s="92">
        <f t="shared" si="39"/>
        <v>965.82726537588985</v>
      </c>
      <c r="Q206" s="92">
        <f t="shared" si="39"/>
        <v>166.85407962684093</v>
      </c>
      <c r="R206" s="250">
        <f>IF('Share Price Input'!H207&gt;1,'Share Price Input'!H207,NA())</f>
        <v>3720.75</v>
      </c>
      <c r="S206" s="92">
        <f t="shared" si="40"/>
        <v>0</v>
      </c>
      <c r="T206" s="92">
        <f t="shared" si="41"/>
        <v>3065.1103901915708</v>
      </c>
      <c r="U206" s="102">
        <f t="shared" si="42"/>
        <v>3065.1103901915708</v>
      </c>
      <c r="V206" s="103">
        <f t="shared" si="43"/>
        <v>3065.1038240915709</v>
      </c>
      <c r="Z206" s="85"/>
      <c r="AA206" s="85"/>
    </row>
    <row r="207" spans="1:28" x14ac:dyDescent="0.2">
      <c r="A207" s="107">
        <v>2</v>
      </c>
      <c r="B207" s="224">
        <v>39114</v>
      </c>
      <c r="C207" s="106">
        <f t="shared" si="44"/>
        <v>5880</v>
      </c>
      <c r="D207" s="92">
        <f t="shared" si="45"/>
        <v>1167.4384154791937</v>
      </c>
      <c r="E207" s="92">
        <f t="shared" ref="E207:Q216" si="46">(SIN(($C207*PI()/180*E$6+E$7*PI()/180))*E$5)+E$5</f>
        <v>14.327337853862218</v>
      </c>
      <c r="F207" s="92">
        <f t="shared" si="46"/>
        <v>10.641113205922437</v>
      </c>
      <c r="G207" s="92">
        <f t="shared" si="46"/>
        <v>140.56368366544839</v>
      </c>
      <c r="H207" s="92">
        <f t="shared" si="46"/>
        <v>6.7339246130556489</v>
      </c>
      <c r="I207" s="92">
        <f t="shared" si="46"/>
        <v>142.43142069759176</v>
      </c>
      <c r="J207" s="92">
        <f t="shared" si="46"/>
        <v>279.20249367410668</v>
      </c>
      <c r="K207" s="92">
        <f t="shared" si="46"/>
        <v>36.332781444897677</v>
      </c>
      <c r="L207" s="92">
        <f t="shared" si="46"/>
        <v>49.120116756111429</v>
      </c>
      <c r="M207" s="92">
        <f t="shared" si="46"/>
        <v>76.875899771504464</v>
      </c>
      <c r="N207" s="92">
        <f t="shared" si="46"/>
        <v>0</v>
      </c>
      <c r="O207" s="92">
        <f t="shared" si="46"/>
        <v>86.39722156327116</v>
      </c>
      <c r="P207" s="92">
        <f t="shared" si="46"/>
        <v>1014.2221373687605</v>
      </c>
      <c r="Q207" s="92">
        <f t="shared" si="46"/>
        <v>528.88304395053137</v>
      </c>
      <c r="R207" s="250">
        <f>IF('Share Price Input'!H208&gt;1,'Share Price Input'!H208,NA())</f>
        <v>3898.75</v>
      </c>
      <c r="S207" s="92">
        <f t="shared" si="40"/>
        <v>0</v>
      </c>
      <c r="T207" s="92">
        <f t="shared" si="41"/>
        <v>3553.1630239442579</v>
      </c>
      <c r="U207" s="102">
        <f t="shared" si="42"/>
        <v>3553.1630239442579</v>
      </c>
      <c r="V207" s="103">
        <f t="shared" si="43"/>
        <v>3553.1564578442581</v>
      </c>
      <c r="Z207" s="85"/>
      <c r="AA207" s="85"/>
    </row>
    <row r="208" spans="1:28" x14ac:dyDescent="0.2">
      <c r="A208" s="107">
        <v>3</v>
      </c>
      <c r="B208" s="224">
        <v>39142</v>
      </c>
      <c r="C208" s="106">
        <f t="shared" si="44"/>
        <v>5910</v>
      </c>
      <c r="D208" s="92">
        <f t="shared" si="45"/>
        <v>1244.3184263630633</v>
      </c>
      <c r="E208" s="92">
        <f t="shared" si="46"/>
        <v>20.151393501051871</v>
      </c>
      <c r="F208" s="92">
        <f t="shared" si="46"/>
        <v>0.63543891512404116</v>
      </c>
      <c r="G208" s="92">
        <f t="shared" si="46"/>
        <v>158.95081360178025</v>
      </c>
      <c r="H208" s="92">
        <f t="shared" si="46"/>
        <v>3.692191991604588</v>
      </c>
      <c r="I208" s="92">
        <f t="shared" si="46"/>
        <v>145.26822226650592</v>
      </c>
      <c r="J208" s="92">
        <f t="shared" si="46"/>
        <v>264.87214029962479</v>
      </c>
      <c r="K208" s="92">
        <f t="shared" si="46"/>
        <v>128.56604268087821</v>
      </c>
      <c r="L208" s="92">
        <f t="shared" si="46"/>
        <v>52.788785832568237</v>
      </c>
      <c r="M208" s="92">
        <f t="shared" si="46"/>
        <v>67.223395033294594</v>
      </c>
      <c r="N208" s="92">
        <f t="shared" si="46"/>
        <v>0</v>
      </c>
      <c r="O208" s="92">
        <f t="shared" si="46"/>
        <v>90.727588041385388</v>
      </c>
      <c r="P208" s="92">
        <f t="shared" si="46"/>
        <v>1056.3763512017927</v>
      </c>
      <c r="Q208" s="92">
        <f t="shared" si="46"/>
        <v>262.67043243167791</v>
      </c>
      <c r="R208" s="250">
        <f>IF('Share Price Input'!H209&gt;1,'Share Price Input'!H209,NA())</f>
        <v>3804.95</v>
      </c>
      <c r="S208" s="92">
        <f t="shared" si="40"/>
        <v>0</v>
      </c>
      <c r="T208" s="92">
        <f t="shared" si="41"/>
        <v>3496.2346560603519</v>
      </c>
      <c r="U208" s="102">
        <f t="shared" si="42"/>
        <v>3496.2346560603519</v>
      </c>
      <c r="V208" s="103">
        <f t="shared" si="43"/>
        <v>3496.228089960352</v>
      </c>
      <c r="Z208" s="85"/>
      <c r="AA208" s="85"/>
    </row>
    <row r="209" spans="1:28" x14ac:dyDescent="0.2">
      <c r="A209" s="107">
        <v>4</v>
      </c>
      <c r="B209" s="224">
        <v>39173</v>
      </c>
      <c r="C209" s="106">
        <f t="shared" si="44"/>
        <v>5940</v>
      </c>
      <c r="D209" s="92">
        <f t="shared" si="45"/>
        <v>1322.5241595094167</v>
      </c>
      <c r="E209" s="92">
        <f t="shared" si="46"/>
        <v>26.947445291025247</v>
      </c>
      <c r="F209" s="92">
        <f t="shared" si="46"/>
        <v>23.069024894167882</v>
      </c>
      <c r="G209" s="92">
        <f t="shared" si="46"/>
        <v>177.41546226137061</v>
      </c>
      <c r="H209" s="92">
        <f t="shared" si="46"/>
        <v>1.548640404488026</v>
      </c>
      <c r="I209" s="92">
        <f t="shared" si="46"/>
        <v>148.11774537527987</v>
      </c>
      <c r="J209" s="92">
        <f t="shared" si="46"/>
        <v>249.89128692072291</v>
      </c>
      <c r="K209" s="92">
        <f t="shared" si="46"/>
        <v>256.38450477156266</v>
      </c>
      <c r="L209" s="92">
        <f t="shared" si="46"/>
        <v>56.581654706515735</v>
      </c>
      <c r="M209" s="92">
        <f t="shared" si="46"/>
        <v>58.144844178229789</v>
      </c>
      <c r="N209" s="92">
        <f t="shared" si="46"/>
        <v>0</v>
      </c>
      <c r="O209" s="92">
        <f t="shared" si="46"/>
        <v>95.159643755532443</v>
      </c>
      <c r="P209" s="92">
        <f t="shared" si="46"/>
        <v>1091.6868424818858</v>
      </c>
      <c r="Q209" s="92">
        <f t="shared" si="46"/>
        <v>6.1134486793750398</v>
      </c>
      <c r="R209" s="250">
        <f>IF('Share Price Input'!H210&gt;1,'Share Price Input'!H210,NA())</f>
        <v>3923.35</v>
      </c>
      <c r="S209" s="92">
        <f t="shared" si="40"/>
        <v>0</v>
      </c>
      <c r="T209" s="92">
        <f t="shared" si="41"/>
        <v>3513.578137129573</v>
      </c>
      <c r="U209" s="102">
        <f t="shared" si="42"/>
        <v>3513.578137129573</v>
      </c>
      <c r="V209" s="103">
        <f t="shared" si="43"/>
        <v>3513.5715710295731</v>
      </c>
      <c r="Z209" s="85"/>
      <c r="AA209" s="85"/>
    </row>
    <row r="210" spans="1:28" x14ac:dyDescent="0.2">
      <c r="A210" s="107">
        <v>5</v>
      </c>
      <c r="B210" s="224">
        <v>39203</v>
      </c>
      <c r="C210" s="106">
        <f t="shared" si="44"/>
        <v>5970</v>
      </c>
      <c r="D210" s="92">
        <f t="shared" si="45"/>
        <v>1401.918415487828</v>
      </c>
      <c r="E210" s="92">
        <f t="shared" si="46"/>
        <v>34.704468018926491</v>
      </c>
      <c r="F210" s="92">
        <f t="shared" si="46"/>
        <v>72.038074236992713</v>
      </c>
      <c r="G210" s="92">
        <f t="shared" si="46"/>
        <v>195.72673547560416</v>
      </c>
      <c r="H210" s="92">
        <f t="shared" si="46"/>
        <v>0.31928626040310348</v>
      </c>
      <c r="I210" s="92">
        <f t="shared" si="46"/>
        <v>150.9793975219763</v>
      </c>
      <c r="J210" s="92">
        <f t="shared" si="46"/>
        <v>234.37947217013658</v>
      </c>
      <c r="K210" s="92">
        <f t="shared" si="46"/>
        <v>391.43727665597083</v>
      </c>
      <c r="L210" s="92">
        <f t="shared" si="46"/>
        <v>60.497625077115742</v>
      </c>
      <c r="M210" s="92">
        <f t="shared" si="46"/>
        <v>49.661539004629219</v>
      </c>
      <c r="N210" s="92">
        <f t="shared" si="46"/>
        <v>0</v>
      </c>
      <c r="O210" s="92">
        <f t="shared" si="46"/>
        <v>99.692988436260293</v>
      </c>
      <c r="P210" s="92">
        <f t="shared" si="46"/>
        <v>1119.6484541189748</v>
      </c>
      <c r="Q210" s="92">
        <f t="shared" si="46"/>
        <v>373.97253386225464</v>
      </c>
      <c r="R210" s="250">
        <f>IF('Share Price Input'!H211&gt;1,'Share Price Input'!H211,NA())</f>
        <v>3828.1</v>
      </c>
      <c r="S210" s="92">
        <f t="shared" si="40"/>
        <v>0</v>
      </c>
      <c r="T210" s="92">
        <f t="shared" si="41"/>
        <v>4184.9697002270723</v>
      </c>
      <c r="U210" s="102">
        <f t="shared" si="42"/>
        <v>4184.9697002270723</v>
      </c>
      <c r="V210" s="103">
        <f t="shared" si="43"/>
        <v>4184.9631341270724</v>
      </c>
      <c r="Z210" s="85"/>
      <c r="AA210" s="85"/>
    </row>
    <row r="211" spans="1:28" x14ac:dyDescent="0.2">
      <c r="A211" s="107">
        <v>6</v>
      </c>
      <c r="B211" s="224">
        <v>39234</v>
      </c>
      <c r="C211" s="106">
        <f t="shared" si="44"/>
        <v>6000</v>
      </c>
      <c r="D211" s="92">
        <f t="shared" si="45"/>
        <v>1482.3619097949545</v>
      </c>
      <c r="E211" s="92">
        <f t="shared" si="46"/>
        <v>43.40987750098293</v>
      </c>
      <c r="F211" s="92">
        <f t="shared" si="46"/>
        <v>134.65551118704448</v>
      </c>
      <c r="G211" s="92">
        <f t="shared" si="46"/>
        <v>213.65565698378771</v>
      </c>
      <c r="H211" s="92">
        <f t="shared" si="46"/>
        <v>1.3315173786963896E-2</v>
      </c>
      <c r="I211" s="92">
        <f t="shared" si="46"/>
        <v>153.85258368266568</v>
      </c>
      <c r="J211" s="92">
        <f t="shared" si="46"/>
        <v>218.46047144835023</v>
      </c>
      <c r="K211" s="92">
        <f t="shared" si="46"/>
        <v>503.76885456296714</v>
      </c>
      <c r="L211" s="92">
        <f t="shared" si="46"/>
        <v>64.535562997035925</v>
      </c>
      <c r="M211" s="92">
        <f t="shared" si="46"/>
        <v>41.793375289444612</v>
      </c>
      <c r="N211" s="92">
        <f t="shared" si="46"/>
        <v>0</v>
      </c>
      <c r="O211" s="92">
        <f t="shared" si="46"/>
        <v>104.32721266647104</v>
      </c>
      <c r="P211" s="92">
        <f t="shared" si="46"/>
        <v>1139.8611631777771</v>
      </c>
      <c r="Q211" s="92">
        <f t="shared" si="46"/>
        <v>484.78576015671672</v>
      </c>
      <c r="R211" s="250">
        <f>IF('Share Price Input'!H212&gt;1,'Share Price Input'!H212,NA())</f>
        <v>3752.7</v>
      </c>
      <c r="S211" s="92">
        <f t="shared" si="40"/>
        <v>0</v>
      </c>
      <c r="T211" s="92">
        <f t="shared" si="41"/>
        <v>4585.4746885219847</v>
      </c>
      <c r="U211" s="102">
        <f t="shared" si="42"/>
        <v>4585.4746885219847</v>
      </c>
      <c r="V211" s="103">
        <f t="shared" si="43"/>
        <v>4585.4681224219848</v>
      </c>
      <c r="Z211" s="85"/>
      <c r="AA211" s="85"/>
    </row>
    <row r="212" spans="1:28" x14ac:dyDescent="0.2">
      <c r="A212" s="107">
        <v>7</v>
      </c>
      <c r="B212" s="224">
        <v>39264</v>
      </c>
      <c r="C212" s="106">
        <f t="shared" si="44"/>
        <v>6030</v>
      </c>
      <c r="D212" s="92">
        <f t="shared" si="45"/>
        <v>1563.7135172069129</v>
      </c>
      <c r="E212" s="92">
        <f t="shared" si="46"/>
        <v>53.049550989772683</v>
      </c>
      <c r="F212" s="92">
        <f t="shared" si="46"/>
        <v>194.44244418964539</v>
      </c>
      <c r="G212" s="92">
        <f t="shared" si="46"/>
        <v>230.97803170362539</v>
      </c>
      <c r="H212" s="92">
        <f t="shared" si="46"/>
        <v>0.6330133308000967</v>
      </c>
      <c r="I212" s="92">
        <f t="shared" si="46"/>
        <v>156.73670643514728</v>
      </c>
      <c r="J212" s="92">
        <f t="shared" si="46"/>
        <v>202.26130926676393</v>
      </c>
      <c r="K212" s="92">
        <f t="shared" si="46"/>
        <v>568.46342996334397</v>
      </c>
      <c r="L212" s="92">
        <f t="shared" si="46"/>
        <v>68.69429920080762</v>
      </c>
      <c r="M212" s="92">
        <f t="shared" si="46"/>
        <v>34.558806126968193</v>
      </c>
      <c r="N212" s="92">
        <f t="shared" si="46"/>
        <v>0</v>
      </c>
      <c r="O212" s="92">
        <f t="shared" si="46"/>
        <v>109.06189791839597</v>
      </c>
      <c r="P212" s="92">
        <f t="shared" si="46"/>
        <v>1152.0358036648372</v>
      </c>
      <c r="Q212" s="92">
        <f t="shared" si="46"/>
        <v>73.023080834929345</v>
      </c>
      <c r="R212" s="250">
        <f>IF('Share Price Input'!H213&gt;1,'Share Price Input'!H213,NA())</f>
        <v>3812.1499999999996</v>
      </c>
      <c r="S212" s="92">
        <f t="shared" si="40"/>
        <v>0</v>
      </c>
      <c r="T212" s="92">
        <f t="shared" si="41"/>
        <v>4407.6453247319505</v>
      </c>
      <c r="U212" s="102">
        <f t="shared" si="42"/>
        <v>4407.6453247319505</v>
      </c>
      <c r="V212" s="103">
        <f t="shared" si="43"/>
        <v>4407.6387586319506</v>
      </c>
      <c r="Z212" s="85"/>
      <c r="AA212" s="85"/>
    </row>
    <row r="213" spans="1:28" x14ac:dyDescent="0.2">
      <c r="A213" s="107">
        <v>8</v>
      </c>
      <c r="B213" s="224">
        <v>39295</v>
      </c>
      <c r="C213" s="106">
        <f t="shared" si="44"/>
        <v>6060</v>
      </c>
      <c r="D213" s="92">
        <f t="shared" si="45"/>
        <v>1645.8305193608333</v>
      </c>
      <c r="E213" s="92">
        <f t="shared" si="46"/>
        <v>63.607850085495102</v>
      </c>
      <c r="F213" s="92">
        <f t="shared" si="46"/>
        <v>235.66487911592532</v>
      </c>
      <c r="G213" s="92">
        <f t="shared" si="46"/>
        <v>247.47724921468006</v>
      </c>
      <c r="H213" s="92">
        <f t="shared" si="46"/>
        <v>2.1737504071660396</v>
      </c>
      <c r="I213" s="92">
        <f t="shared" si="46"/>
        <v>159.63116608317316</v>
      </c>
      <c r="J213" s="92">
        <f t="shared" si="46"/>
        <v>185.91124566482148</v>
      </c>
      <c r="K213" s="92">
        <f t="shared" si="46"/>
        <v>571.17136330259677</v>
      </c>
      <c r="L213" s="92">
        <f t="shared" si="46"/>
        <v>72.97262944340963</v>
      </c>
      <c r="M213" s="92">
        <f t="shared" si="46"/>
        <v>27.974798651053334</v>
      </c>
      <c r="N213" s="92">
        <f t="shared" si="46"/>
        <v>0</v>
      </c>
      <c r="O213" s="92">
        <f t="shared" si="46"/>
        <v>113.89661659139324</v>
      </c>
      <c r="P213" s="92">
        <f t="shared" si="46"/>
        <v>1155.9982033798221</v>
      </c>
      <c r="Q213" s="92">
        <f t="shared" si="46"/>
        <v>125.34797585512115</v>
      </c>
      <c r="R213" s="250">
        <f>IF('Share Price Input'!H214&gt;1,'Share Price Input'!H214,NA())</f>
        <v>3819.45</v>
      </c>
      <c r="S213" s="92">
        <f t="shared" si="40"/>
        <v>0</v>
      </c>
      <c r="T213" s="92">
        <f t="shared" si="41"/>
        <v>4607.6516810554904</v>
      </c>
      <c r="U213" s="102">
        <f t="shared" si="42"/>
        <v>4607.6516810554904</v>
      </c>
      <c r="V213" s="103">
        <f t="shared" si="43"/>
        <v>4607.6451149554905</v>
      </c>
      <c r="Z213" s="85"/>
      <c r="AA213" s="85"/>
    </row>
    <row r="214" spans="1:28" x14ac:dyDescent="0.2">
      <c r="A214" s="107">
        <v>9</v>
      </c>
      <c r="B214" s="224">
        <v>39326</v>
      </c>
      <c r="C214" s="106">
        <f t="shared" si="44"/>
        <v>6090</v>
      </c>
      <c r="D214" s="92">
        <f t="shared" si="45"/>
        <v>1728.5688551313929</v>
      </c>
      <c r="E214" s="92">
        <f t="shared" si="46"/>
        <v>75.067646106076268</v>
      </c>
      <c r="F214" s="92">
        <f t="shared" si="46"/>
        <v>247.47439948866617</v>
      </c>
      <c r="G214" s="92">
        <f t="shared" si="46"/>
        <v>262.94699239821034</v>
      </c>
      <c r="H214" s="92">
        <f t="shared" si="46"/>
        <v>4.6240141655035529</v>
      </c>
      <c r="I214" s="92">
        <f t="shared" si="46"/>
        <v>162.53536078114263</v>
      </c>
      <c r="J214" s="92">
        <f t="shared" si="46"/>
        <v>169.54074478890459</v>
      </c>
      <c r="K214" s="92">
        <f t="shared" si="46"/>
        <v>511.2920189460462</v>
      </c>
      <c r="L214" s="92">
        <f t="shared" si="46"/>
        <v>77.36931484898065</v>
      </c>
      <c r="M214" s="92">
        <f t="shared" si="46"/>
        <v>22.056794242328522</v>
      </c>
      <c r="N214" s="92">
        <f t="shared" si="46"/>
        <v>0</v>
      </c>
      <c r="O214" s="92">
        <f t="shared" si="46"/>
        <v>118.83093205056525</v>
      </c>
      <c r="P214" s="92">
        <f t="shared" si="46"/>
        <v>1151.6916756486844</v>
      </c>
      <c r="Q214" s="92">
        <f t="shared" si="46"/>
        <v>516.37981797319651</v>
      </c>
      <c r="R214" s="250">
        <f>IF('Share Price Input'!H215&gt;1,'Share Price Input'!H215,NA())</f>
        <v>4079.9</v>
      </c>
      <c r="S214" s="92">
        <f t="shared" si="40"/>
        <v>0</v>
      </c>
      <c r="T214" s="92">
        <f t="shared" si="41"/>
        <v>5048.3720004696979</v>
      </c>
      <c r="U214" s="102">
        <f t="shared" si="42"/>
        <v>5048.3720004696979</v>
      </c>
      <c r="V214" s="103">
        <f t="shared" si="43"/>
        <v>5048.3654343696981</v>
      </c>
      <c r="Z214" s="85"/>
      <c r="AA214" s="85"/>
    </row>
    <row r="215" spans="1:28" x14ac:dyDescent="0.2">
      <c r="A215" s="107">
        <v>10</v>
      </c>
      <c r="B215" s="224">
        <v>39356</v>
      </c>
      <c r="C215" s="106">
        <f t="shared" si="44"/>
        <v>6120</v>
      </c>
      <c r="D215" s="92">
        <f t="shared" si="45"/>
        <v>1811.783373362968</v>
      </c>
      <c r="E215" s="92">
        <f t="shared" si="46"/>
        <v>87.410347874955733</v>
      </c>
      <c r="F215" s="92">
        <f t="shared" si="46"/>
        <v>226.7631201082489</v>
      </c>
      <c r="G215" s="92">
        <f t="shared" si="46"/>
        <v>277.19381736276125</v>
      </c>
      <c r="H215" s="92">
        <f t="shared" si="46"/>
        <v>7.9654964736424745</v>
      </c>
      <c r="I215" s="92">
        <f t="shared" si="46"/>
        <v>165.44868665924321</v>
      </c>
      <c r="J215" s="92">
        <f t="shared" si="46"/>
        <v>153.2804338631399</v>
      </c>
      <c r="K215" s="92">
        <f t="shared" si="46"/>
        <v>402.10698971595633</v>
      </c>
      <c r="L215" s="92">
        <f t="shared" si="46"/>
        <v>81.883082269561555</v>
      </c>
      <c r="M215" s="92">
        <f t="shared" si="46"/>
        <v>16.818672313747356</v>
      </c>
      <c r="N215" s="92">
        <f t="shared" si="46"/>
        <v>0</v>
      </c>
      <c r="O215" s="92">
        <f t="shared" si="46"/>
        <v>123.86439866619367</v>
      </c>
      <c r="P215" s="92">
        <f t="shared" si="46"/>
        <v>1139.1778302915673</v>
      </c>
      <c r="Q215" s="92">
        <f t="shared" si="46"/>
        <v>309.13024594628752</v>
      </c>
      <c r="R215" s="250">
        <f>IF('Share Price Input'!H216&gt;1,'Share Price Input'!H216,NA())</f>
        <v>4308.75</v>
      </c>
      <c r="S215" s="92">
        <f t="shared" si="40"/>
        <v>0</v>
      </c>
      <c r="T215" s="92">
        <f t="shared" si="41"/>
        <v>4802.8199288082733</v>
      </c>
      <c r="U215" s="102">
        <f t="shared" si="42"/>
        <v>4802.8199288082733</v>
      </c>
      <c r="V215" s="103">
        <f t="shared" si="43"/>
        <v>4802.8133627082734</v>
      </c>
      <c r="Z215" s="85"/>
      <c r="AA215" s="85"/>
      <c r="AB215" s="85"/>
    </row>
    <row r="216" spans="1:28" x14ac:dyDescent="0.2">
      <c r="A216" s="107">
        <v>11</v>
      </c>
      <c r="B216" s="224">
        <v>39387</v>
      </c>
      <c r="C216" s="106">
        <f t="shared" si="44"/>
        <v>6150</v>
      </c>
      <c r="D216" s="92">
        <f t="shared" si="45"/>
        <v>1895.3280875141108</v>
      </c>
      <c r="E216" s="92">
        <f t="shared" si="46"/>
        <v>100.61593188147106</v>
      </c>
      <c r="F216" s="92">
        <f t="shared" si="46"/>
        <v>178.98158228540768</v>
      </c>
      <c r="G216" s="92">
        <f t="shared" si="46"/>
        <v>290.03957239441581</v>
      </c>
      <c r="H216" s="92">
        <f t="shared" si="46"/>
        <v>12.173230101205775</v>
      </c>
      <c r="I216" s="92">
        <f t="shared" si="46"/>
        <v>168.37053794901558</v>
      </c>
      <c r="J216" s="92">
        <f t="shared" si="46"/>
        <v>137.26006085893937</v>
      </c>
      <c r="K216" s="92">
        <f t="shared" si="46"/>
        <v>267.83416103011899</v>
      </c>
      <c r="L216" s="92">
        <f t="shared" si="46"/>
        <v>86.51262465376027</v>
      </c>
      <c r="M216" s="92">
        <f t="shared" si="46"/>
        <v>12.272717759392037</v>
      </c>
      <c r="N216" s="92">
        <f t="shared" si="46"/>
        <v>0</v>
      </c>
      <c r="O216" s="92">
        <f t="shared" si="46"/>
        <v>128.99656185398339</v>
      </c>
      <c r="P216" s="92">
        <f t="shared" si="46"/>
        <v>1118.6356922236428</v>
      </c>
      <c r="Q216" s="92">
        <f t="shared" si="46"/>
        <v>0.20955066507775655</v>
      </c>
      <c r="R216" s="250">
        <f>IF('Share Price Input'!H217&gt;1,'Share Price Input'!H217,NA())</f>
        <v>4575.45</v>
      </c>
      <c r="S216" s="92">
        <f t="shared" si="40"/>
        <v>0</v>
      </c>
      <c r="T216" s="92">
        <f t="shared" si="41"/>
        <v>4397.2237450705416</v>
      </c>
      <c r="U216" s="102">
        <f t="shared" si="42"/>
        <v>4397.2237450705416</v>
      </c>
      <c r="V216" s="103">
        <f t="shared" si="43"/>
        <v>4397.2171789705417</v>
      </c>
      <c r="Z216" s="85"/>
      <c r="AA216" s="85"/>
    </row>
    <row r="217" spans="1:28" x14ac:dyDescent="0.2">
      <c r="A217" s="107">
        <v>12</v>
      </c>
      <c r="B217" s="224">
        <v>39417</v>
      </c>
      <c r="C217" s="106">
        <f t="shared" si="44"/>
        <v>6180</v>
      </c>
      <c r="D217" s="92">
        <f t="shared" si="45"/>
        <v>1979.0564317675087</v>
      </c>
      <c r="E217" s="92">
        <f t="shared" ref="E217:Q226" si="47">(SIN(($C217*PI()/180*E$6+E$7*PI()/180))*E$5)+E$5</f>
        <v>114.66297476491019</v>
      </c>
      <c r="F217" s="92">
        <f t="shared" si="47"/>
        <v>116.7043470122609</v>
      </c>
      <c r="G217" s="92">
        <f t="shared" si="47"/>
        <v>301.32362568354944</v>
      </c>
      <c r="H217" s="92">
        <f t="shared" si="47"/>
        <v>17.215775272321295</v>
      </c>
      <c r="I217" s="92">
        <f t="shared" si="47"/>
        <v>171.30030710930868</v>
      </c>
      <c r="J217" s="92">
        <f t="shared" si="47"/>
        <v>121.60745918047638</v>
      </c>
      <c r="K217" s="92">
        <f t="shared" si="47"/>
        <v>138.25604064411712</v>
      </c>
      <c r="L217" s="92">
        <f t="shared" si="47"/>
        <v>91.256601425234294</v>
      </c>
      <c r="M217" s="92">
        <f t="shared" si="47"/>
        <v>8.4295921428860652</v>
      </c>
      <c r="N217" s="92">
        <f t="shared" si="47"/>
        <v>0</v>
      </c>
      <c r="O217" s="92">
        <f t="shared" si="47"/>
        <v>134.22695811611857</v>
      </c>
      <c r="P217" s="92">
        <f t="shared" si="47"/>
        <v>1090.3591402983029</v>
      </c>
      <c r="Q217" s="92">
        <f t="shared" si="47"/>
        <v>329.85181244813907</v>
      </c>
      <c r="R217" s="250">
        <f>IF('Share Price Input'!H218&gt;1,'Share Price Input'!H218,NA())</f>
        <v>4562.2000000000007</v>
      </c>
      <c r="S217" s="92">
        <f t="shared" si="40"/>
        <v>0</v>
      </c>
      <c r="T217" s="92">
        <f t="shared" si="41"/>
        <v>4614.2444997651328</v>
      </c>
      <c r="U217" s="102">
        <f t="shared" si="42"/>
        <v>4614.2444997651328</v>
      </c>
      <c r="V217" s="103">
        <f t="shared" si="43"/>
        <v>4614.2379336651329</v>
      </c>
      <c r="Z217" s="85"/>
      <c r="AA217" s="85"/>
    </row>
    <row r="218" spans="1:28" x14ac:dyDescent="0.2">
      <c r="A218" s="107">
        <v>1</v>
      </c>
      <c r="B218" s="224">
        <v>39448</v>
      </c>
      <c r="C218" s="106">
        <f t="shared" si="44"/>
        <v>6210</v>
      </c>
      <c r="D218" s="92">
        <f t="shared" si="45"/>
        <v>2062.8215181562587</v>
      </c>
      <c r="E218" s="92">
        <f t="shared" si="47"/>
        <v>129.5286880695337</v>
      </c>
      <c r="F218" s="92">
        <f t="shared" si="47"/>
        <v>56.320775725148266</v>
      </c>
      <c r="G218" s="92">
        <f t="shared" si="47"/>
        <v>310.90487397112645</v>
      </c>
      <c r="H218" s="92">
        <f t="shared" si="47"/>
        <v>23.055454580566874</v>
      </c>
      <c r="I218" s="92">
        <f t="shared" si="47"/>
        <v>174.2373849526069</v>
      </c>
      <c r="J218" s="92">
        <f t="shared" si="47"/>
        <v>106.44752762731284</v>
      </c>
      <c r="K218" s="92">
        <f t="shared" si="47"/>
        <v>42.113822238905328</v>
      </c>
      <c r="L218" s="92">
        <f t="shared" si="47"/>
        <v>96.113638870882653</v>
      </c>
      <c r="M218" s="92">
        <f t="shared" si="47"/>
        <v>5.2983086929758088</v>
      </c>
      <c r="N218" s="92">
        <f t="shared" si="47"/>
        <v>0</v>
      </c>
      <c r="O218" s="92">
        <f t="shared" si="47"/>
        <v>139.55511508312156</v>
      </c>
      <c r="P218" s="92">
        <f t="shared" si="47"/>
        <v>1054.7527030329898</v>
      </c>
      <c r="Q218" s="92">
        <f t="shared" si="47"/>
        <v>508.17004666662933</v>
      </c>
      <c r="R218" s="250">
        <f>IF('Share Price Input'!H219&gt;1,'Share Price Input'!H219,NA())</f>
        <v>5030.7</v>
      </c>
      <c r="S218" s="92">
        <f t="shared" si="40"/>
        <v>0</v>
      </c>
      <c r="T218" s="92">
        <f t="shared" si="41"/>
        <v>4709.313291568059</v>
      </c>
      <c r="U218" s="102">
        <f t="shared" si="42"/>
        <v>4709.313291568059</v>
      </c>
      <c r="V218" s="103">
        <f t="shared" si="43"/>
        <v>4709.3067254680591</v>
      </c>
      <c r="Z218" s="85"/>
      <c r="AA218" s="85"/>
    </row>
    <row r="219" spans="1:28" x14ac:dyDescent="0.2">
      <c r="A219" s="107">
        <v>2</v>
      </c>
      <c r="B219" s="224">
        <v>39479</v>
      </c>
      <c r="C219" s="106">
        <f t="shared" si="44"/>
        <v>6240</v>
      </c>
      <c r="D219" s="92">
        <f t="shared" si="45"/>
        <v>2146.4763942552604</v>
      </c>
      <c r="E219" s="92">
        <f t="shared" si="47"/>
        <v>145.18895521418699</v>
      </c>
      <c r="F219" s="92">
        <f t="shared" si="47"/>
        <v>13.721878522718939</v>
      </c>
      <c r="G219" s="92">
        <f t="shared" si="47"/>
        <v>318.66350699709585</v>
      </c>
      <c r="H219" s="92">
        <f t="shared" si="47"/>
        <v>29.648634510880854</v>
      </c>
      <c r="I219" s="92">
        <f t="shared" si="47"/>
        <v>177.18116077169981</v>
      </c>
      <c r="J219" s="92">
        <f t="shared" si="47"/>
        <v>91.901233773485075</v>
      </c>
      <c r="K219" s="92">
        <f t="shared" si="47"/>
        <v>0.7324186305467606</v>
      </c>
      <c r="L219" s="92">
        <f t="shared" si="47"/>
        <v>101.08233053862983</v>
      </c>
      <c r="M219" s="92">
        <f t="shared" si="47"/>
        <v>2.8862111649332292</v>
      </c>
      <c r="N219" s="92">
        <f t="shared" si="47"/>
        <v>0</v>
      </c>
      <c r="O219" s="92">
        <f t="shared" si="47"/>
        <v>144.980551556514</v>
      </c>
      <c r="P219" s="92">
        <f t="shared" si="47"/>
        <v>1012.3257713646315</v>
      </c>
      <c r="Q219" s="92">
        <f t="shared" si="47"/>
        <v>107.87907583964497</v>
      </c>
      <c r="R219" s="250">
        <f>IF('Share Price Input'!H220&gt;1,'Share Price Input'!H220,NA())</f>
        <v>5197.1500000000005</v>
      </c>
      <c r="S219" s="92">
        <f t="shared" si="40"/>
        <v>0</v>
      </c>
      <c r="T219" s="92">
        <f t="shared" si="41"/>
        <v>4292.6615570402291</v>
      </c>
      <c r="U219" s="102">
        <f t="shared" si="42"/>
        <v>4292.6615570402291</v>
      </c>
      <c r="V219" s="103">
        <f t="shared" si="43"/>
        <v>4292.6549909402293</v>
      </c>
      <c r="Z219" s="85"/>
      <c r="AA219" s="85"/>
    </row>
    <row r="220" spans="1:28" x14ac:dyDescent="0.2">
      <c r="A220" s="107">
        <v>3</v>
      </c>
      <c r="B220" s="224">
        <v>39508</v>
      </c>
      <c r="C220" s="106">
        <f t="shared" si="44"/>
        <v>6270</v>
      </c>
      <c r="D220" s="92">
        <f t="shared" si="45"/>
        <v>2229.8743009857321</v>
      </c>
      <c r="E220" s="92">
        <f t="shared" si="47"/>
        <v>161.61837061652602</v>
      </c>
      <c r="F220" s="92">
        <f t="shared" si="47"/>
        <v>0.11831239669393767</v>
      </c>
      <c r="G220" s="92">
        <f t="shared" si="47"/>
        <v>324.50250568705587</v>
      </c>
      <c r="H220" s="92">
        <f t="shared" si="47"/>
        <v>36.946051464937668</v>
      </c>
      <c r="I220" s="92">
        <f t="shared" si="47"/>
        <v>180.13102246666438</v>
      </c>
      <c r="J220" s="92">
        <f t="shared" si="47"/>
        <v>78.084648715524636</v>
      </c>
      <c r="K220" s="92">
        <f t="shared" si="47"/>
        <v>23.290469950219517</v>
      </c>
      <c r="L220" s="92">
        <f t="shared" si="47"/>
        <v>106.16123764469415</v>
      </c>
      <c r="M220" s="92">
        <f t="shared" si="47"/>
        <v>1.1989566173475623</v>
      </c>
      <c r="N220" s="92">
        <f t="shared" si="47"/>
        <v>0</v>
      </c>
      <c r="O220" s="92">
        <f t="shared" si="47"/>
        <v>150.50277755227489</v>
      </c>
      <c r="P220" s="92">
        <f t="shared" si="47"/>
        <v>963.68531122785134</v>
      </c>
      <c r="Q220" s="92">
        <f t="shared" si="47"/>
        <v>88.153934777378765</v>
      </c>
      <c r="R220" s="250">
        <f>IF('Share Price Input'!H221&gt;1,'Share Price Input'!H221,NA())</f>
        <v>5413.5</v>
      </c>
      <c r="S220" s="92">
        <f t="shared" si="40"/>
        <v>0</v>
      </c>
      <c r="T220" s="92">
        <f t="shared" si="41"/>
        <v>4344.2613340029011</v>
      </c>
      <c r="U220" s="102">
        <f t="shared" si="42"/>
        <v>4344.2613340029011</v>
      </c>
      <c r="V220" s="103">
        <f t="shared" si="43"/>
        <v>4344.2547679029012</v>
      </c>
      <c r="Z220" s="85"/>
      <c r="AA220" s="85"/>
    </row>
    <row r="221" spans="1:28" x14ac:dyDescent="0.2">
      <c r="A221" s="107">
        <v>4</v>
      </c>
      <c r="B221" s="224">
        <v>39539</v>
      </c>
      <c r="C221" s="106">
        <f t="shared" si="44"/>
        <v>6300</v>
      </c>
      <c r="D221" s="92">
        <f t="shared" si="45"/>
        <v>2312.8689300804626</v>
      </c>
      <c r="E221" s="92">
        <f t="shared" si="47"/>
        <v>178.79028090837647</v>
      </c>
      <c r="F221" s="92">
        <f t="shared" si="47"/>
        <v>19.090097575729516</v>
      </c>
      <c r="G221" s="92">
        <f t="shared" si="47"/>
        <v>328.34885534286991</v>
      </c>
      <c r="H221" s="92">
        <f t="shared" si="47"/>
        <v>44.893179853955431</v>
      </c>
      <c r="I221" s="92">
        <f t="shared" si="47"/>
        <v>183.08635667214006</v>
      </c>
      <c r="J221" s="92">
        <f t="shared" si="47"/>
        <v>65.108020891565459</v>
      </c>
      <c r="K221" s="92">
        <f t="shared" si="47"/>
        <v>104.78446696262782</v>
      </c>
      <c r="L221" s="92">
        <f t="shared" si="47"/>
        <v>111.34888949021456</v>
      </c>
      <c r="M221" s="92">
        <f t="shared" si="47"/>
        <v>0.24050214470651099</v>
      </c>
      <c r="N221" s="92">
        <f t="shared" si="47"/>
        <v>0</v>
      </c>
      <c r="O221" s="92">
        <f t="shared" si="47"/>
        <v>156.12129434509166</v>
      </c>
      <c r="P221" s="92">
        <f t="shared" si="47"/>
        <v>909.52718021090573</v>
      </c>
      <c r="Q221" s="92">
        <f t="shared" si="47"/>
        <v>496.25989860194341</v>
      </c>
      <c r="R221" s="250">
        <f>IF('Share Price Input'!H222&gt;1,'Share Price Input'!H222,NA())</f>
        <v>5053.3999999999996</v>
      </c>
      <c r="S221" s="92">
        <f t="shared" si="40"/>
        <v>0</v>
      </c>
      <c r="T221" s="92">
        <f t="shared" si="41"/>
        <v>4910.4613869805899</v>
      </c>
      <c r="U221" s="102">
        <f t="shared" si="42"/>
        <v>4910.4613869805899</v>
      </c>
      <c r="V221" s="103">
        <f t="shared" si="43"/>
        <v>4910.45482088059</v>
      </c>
      <c r="Z221" s="85"/>
      <c r="AA221" s="85"/>
    </row>
    <row r="222" spans="1:28" x14ac:dyDescent="0.2">
      <c r="A222" s="107">
        <v>5</v>
      </c>
      <c r="B222" s="224">
        <v>39569</v>
      </c>
      <c r="C222" s="106">
        <f t="shared" si="44"/>
        <v>6330</v>
      </c>
      <c r="D222" s="92">
        <f t="shared" si="45"/>
        <v>2395.3146807582548</v>
      </c>
      <c r="E222" s="92">
        <f t="shared" si="47"/>
        <v>196.67682817538054</v>
      </c>
      <c r="F222" s="92">
        <f t="shared" si="47"/>
        <v>65.644471567591765</v>
      </c>
      <c r="G222" s="92">
        <f t="shared" si="47"/>
        <v>330.15445866670427</v>
      </c>
      <c r="H222" s="92">
        <f t="shared" si="47"/>
        <v>53.430639508586907</v>
      </c>
      <c r="I222" s="92">
        <f t="shared" si="47"/>
        <v>186.04654888486724</v>
      </c>
      <c r="J222" s="92">
        <f t="shared" si="47"/>
        <v>53.074896361926193</v>
      </c>
      <c r="K222" s="92">
        <f t="shared" si="47"/>
        <v>227.13855901496515</v>
      </c>
      <c r="L222" s="92">
        <f t="shared" si="47"/>
        <v>116.64378388712197</v>
      </c>
      <c r="M222" s="92">
        <f t="shared" si="47"/>
        <v>1.3095596876780746E-2</v>
      </c>
      <c r="N222" s="92">
        <f t="shared" si="47"/>
        <v>0</v>
      </c>
      <c r="O222" s="92">
        <f t="shared" si="47"/>
        <v>161.83559451340216</v>
      </c>
      <c r="P222" s="92">
        <f t="shared" si="47"/>
        <v>850.62617251449706</v>
      </c>
      <c r="Q222" s="92">
        <f t="shared" si="47"/>
        <v>354.29568902828294</v>
      </c>
      <c r="R222" s="250">
        <f>IF('Share Price Input'!H223&gt;1,'Share Price Input'!H223,NA())</f>
        <v>4906.7</v>
      </c>
      <c r="S222" s="92">
        <f t="shared" si="40"/>
        <v>0</v>
      </c>
      <c r="T222" s="92">
        <f t="shared" si="41"/>
        <v>4990.8888523784581</v>
      </c>
      <c r="U222" s="102">
        <f t="shared" si="42"/>
        <v>4990.8888523784581</v>
      </c>
      <c r="V222" s="103">
        <f t="shared" si="43"/>
        <v>4990.8822862784582</v>
      </c>
      <c r="Z222" s="85"/>
      <c r="AA222" s="85"/>
    </row>
    <row r="223" spans="1:28" x14ac:dyDescent="0.2">
      <c r="A223" s="107">
        <v>6</v>
      </c>
      <c r="B223" s="224">
        <v>39600</v>
      </c>
      <c r="C223" s="106">
        <f t="shared" si="44"/>
        <v>6360</v>
      </c>
      <c r="D223" s="92">
        <f t="shared" si="45"/>
        <v>2477.0669151571592</v>
      </c>
      <c r="E223" s="92">
        <f t="shared" si="47"/>
        <v>215.2489951507655</v>
      </c>
      <c r="F223" s="92">
        <f t="shared" si="47"/>
        <v>127.52982335504797</v>
      </c>
      <c r="G223" s="92">
        <f t="shared" si="47"/>
        <v>329.89673720142201</v>
      </c>
      <c r="H223" s="92">
        <f t="shared" si="47"/>
        <v>62.494639361760527</v>
      </c>
      <c r="I223" s="92">
        <f t="shared" si="47"/>
        <v>189.01098359145828</v>
      </c>
      <c r="J223" s="92">
        <f t="shared" si="47"/>
        <v>42.081292570837718</v>
      </c>
      <c r="K223" s="92">
        <f t="shared" si="47"/>
        <v>363.21388464776652</v>
      </c>
      <c r="L223" s="92">
        <f t="shared" si="47"/>
        <v>122.04438759312694</v>
      </c>
      <c r="M223" s="92">
        <f t="shared" si="47"/>
        <v>0.51727030725385248</v>
      </c>
      <c r="N223" s="92">
        <f t="shared" si="47"/>
        <v>0</v>
      </c>
      <c r="O223" s="92">
        <f t="shared" si="47"/>
        <v>167.64516198522097</v>
      </c>
      <c r="P223" s="92">
        <f t="shared" si="47"/>
        <v>787.82493463181027</v>
      </c>
      <c r="Q223" s="92">
        <f t="shared" si="47"/>
        <v>2.4351685302317492</v>
      </c>
      <c r="R223" s="250">
        <f>IF('Share Price Input'!H224&gt;1,'Share Price Input'!H224,NA())</f>
        <v>5073.1499999999996</v>
      </c>
      <c r="S223" s="92">
        <f t="shared" si="40"/>
        <v>0</v>
      </c>
      <c r="T223" s="92">
        <f t="shared" si="41"/>
        <v>4887.0036279838614</v>
      </c>
      <c r="U223" s="102">
        <f t="shared" si="42"/>
        <v>4887.0036279838614</v>
      </c>
      <c r="V223" s="103">
        <f t="shared" si="43"/>
        <v>4886.9970618838615</v>
      </c>
      <c r="Z223" s="85"/>
      <c r="AA223" s="85"/>
    </row>
    <row r="224" spans="1:28" x14ac:dyDescent="0.2">
      <c r="A224" s="107">
        <v>7</v>
      </c>
      <c r="B224" s="224">
        <v>39630</v>
      </c>
      <c r="C224" s="106">
        <f t="shared" si="44"/>
        <v>6390</v>
      </c>
      <c r="D224" s="92">
        <f t="shared" si="45"/>
        <v>2557.9822120784579</v>
      </c>
      <c r="E224" s="92">
        <f t="shared" si="47"/>
        <v>234.47665228993031</v>
      </c>
      <c r="F224" s="92">
        <f t="shared" si="47"/>
        <v>188.4599226067287</v>
      </c>
      <c r="G224" s="92">
        <f t="shared" si="47"/>
        <v>327.578913666532</v>
      </c>
      <c r="H224" s="92">
        <f t="shared" si="47"/>
        <v>72.017454089321717</v>
      </c>
      <c r="I224" s="92">
        <f t="shared" si="47"/>
        <v>191.97904439638444</v>
      </c>
      <c r="J224" s="92">
        <f t="shared" si="47"/>
        <v>32.214932182208827</v>
      </c>
      <c r="K224" s="92">
        <f t="shared" si="47"/>
        <v>482.82813161911281</v>
      </c>
      <c r="L224" s="92">
        <f t="shared" si="47"/>
        <v>127.54913675570185</v>
      </c>
      <c r="M224" s="92">
        <f t="shared" si="47"/>
        <v>1.7518438419424456</v>
      </c>
      <c r="N224" s="92">
        <f t="shared" si="47"/>
        <v>0</v>
      </c>
      <c r="O224" s="92">
        <f t="shared" si="47"/>
        <v>173.54947208474596</v>
      </c>
      <c r="P224" s="92">
        <f t="shared" si="47"/>
        <v>722.02191032363851</v>
      </c>
      <c r="Q224" s="92">
        <f t="shared" si="47"/>
        <v>283.80459174150928</v>
      </c>
      <c r="R224" s="250">
        <f>IF('Share Price Input'!H225&gt;1,'Share Price Input'!H225,NA())</f>
        <v>4991</v>
      </c>
      <c r="S224" s="92">
        <f t="shared" si="40"/>
        <v>0</v>
      </c>
      <c r="T224" s="92">
        <f t="shared" si="41"/>
        <v>5396.2076515762146</v>
      </c>
      <c r="U224" s="102">
        <f t="shared" si="42"/>
        <v>5396.2076515762146</v>
      </c>
      <c r="V224" s="103">
        <f t="shared" si="43"/>
        <v>5396.2010854762148</v>
      </c>
      <c r="Z224" s="85"/>
      <c r="AA224" s="85"/>
    </row>
    <row r="225" spans="1:28" x14ac:dyDescent="0.2">
      <c r="A225" s="107">
        <v>8</v>
      </c>
      <c r="B225" s="224">
        <v>39661</v>
      </c>
      <c r="C225" s="106">
        <f t="shared" si="44"/>
        <v>6420</v>
      </c>
      <c r="D225" s="92">
        <f t="shared" si="45"/>
        <v>2637.9186185961412</v>
      </c>
      <c r="E225" s="92">
        <f t="shared" si="47"/>
        <v>254.32860664946605</v>
      </c>
      <c r="F225" s="92">
        <f t="shared" si="47"/>
        <v>232.39993067560218</v>
      </c>
      <c r="G225" s="92">
        <f t="shared" si="47"/>
        <v>323.22997165917468</v>
      </c>
      <c r="H225" s="92">
        <f t="shared" si="47"/>
        <v>81.927930147057509</v>
      </c>
      <c r="I225" s="92">
        <f t="shared" si="47"/>
        <v>194.95011415014048</v>
      </c>
      <c r="J225" s="92">
        <f t="shared" si="47"/>
        <v>23.554543102996689</v>
      </c>
      <c r="K225" s="92">
        <f t="shared" si="47"/>
        <v>559.45015231732441</v>
      </c>
      <c r="L225" s="92">
        <f t="shared" si="47"/>
        <v>133.15643736492405</v>
      </c>
      <c r="M225" s="92">
        <f t="shared" si="47"/>
        <v>3.713920772901929</v>
      </c>
      <c r="N225" s="92">
        <f t="shared" si="47"/>
        <v>0</v>
      </c>
      <c r="O225" s="92">
        <f t="shared" si="47"/>
        <v>179.54799157974503</v>
      </c>
      <c r="P225" s="92">
        <f t="shared" si="47"/>
        <v>654.15848734960014</v>
      </c>
      <c r="Q225" s="92">
        <f t="shared" si="47"/>
        <v>524.18808577936102</v>
      </c>
      <c r="R225" s="250">
        <f>IF('Share Price Input'!H226&gt;1,'Share Price Input'!H226,NA())</f>
        <v>4546.6000000000004</v>
      </c>
      <c r="S225" s="92">
        <f t="shared" si="40"/>
        <v>0</v>
      </c>
      <c r="T225" s="92">
        <f t="shared" si="41"/>
        <v>5802.5182240444374</v>
      </c>
      <c r="U225" s="102">
        <f t="shared" si="42"/>
        <v>5802.5182240444374</v>
      </c>
      <c r="V225" s="103">
        <f t="shared" si="43"/>
        <v>5802.5116579444375</v>
      </c>
      <c r="Z225" s="85"/>
      <c r="AA225" s="85"/>
    </row>
    <row r="226" spans="1:28" x14ac:dyDescent="0.2">
      <c r="A226" s="107">
        <v>9</v>
      </c>
      <c r="B226" s="224">
        <v>39692</v>
      </c>
      <c r="C226" s="106">
        <f t="shared" si="44"/>
        <v>6450</v>
      </c>
      <c r="D226" s="92">
        <f t="shared" si="45"/>
        <v>2716.7358990905968</v>
      </c>
      <c r="E226" s="92">
        <f t="shared" si="47"/>
        <v>274.77265249134052</v>
      </c>
      <c r="F226" s="92">
        <f t="shared" si="47"/>
        <v>247.78625340727501</v>
      </c>
      <c r="G226" s="92">
        <f t="shared" si="47"/>
        <v>316.9042932240701</v>
      </c>
      <c r="H226" s="92">
        <f t="shared" si="47"/>
        <v>92.152017423051603</v>
      </c>
      <c r="I226" s="92">
        <f t="shared" si="47"/>
        <v>197.92357507756975</v>
      </c>
      <c r="J226" s="92">
        <f t="shared" si="47"/>
        <v>16.169230279583076</v>
      </c>
      <c r="K226" s="92">
        <f t="shared" si="47"/>
        <v>576.08472925851424</v>
      </c>
      <c r="L226" s="92">
        <f t="shared" si="47"/>
        <v>138.86466571505389</v>
      </c>
      <c r="M226" s="92">
        <f t="shared" si="47"/>
        <v>6.3988994685537932</v>
      </c>
      <c r="N226" s="92">
        <f t="shared" si="47"/>
        <v>0</v>
      </c>
      <c r="O226" s="92">
        <f t="shared" si="47"/>
        <v>185.64017872970976</v>
      </c>
      <c r="P226" s="92">
        <f t="shared" si="47"/>
        <v>585.20552983615187</v>
      </c>
      <c r="Q226" s="92">
        <f t="shared" si="47"/>
        <v>147.58003706424961</v>
      </c>
      <c r="R226" s="250">
        <f>IF('Share Price Input'!H227&gt;1,'Share Price Input'!H227,NA())</f>
        <v>4846.75</v>
      </c>
      <c r="S226" s="92">
        <f t="shared" si="40"/>
        <v>0</v>
      </c>
      <c r="T226" s="92">
        <f t="shared" si="41"/>
        <v>5502.2113949657205</v>
      </c>
      <c r="U226" s="102">
        <f t="shared" si="42"/>
        <v>5502.2113949657205</v>
      </c>
      <c r="V226" s="103">
        <f t="shared" si="43"/>
        <v>5502.2048288657206</v>
      </c>
      <c r="Z226" s="85"/>
      <c r="AA226" s="85"/>
    </row>
    <row r="227" spans="1:28" x14ac:dyDescent="0.2">
      <c r="A227" s="107">
        <v>10</v>
      </c>
      <c r="B227" s="224">
        <v>39722</v>
      </c>
      <c r="C227" s="106">
        <f t="shared" si="44"/>
        <v>6480</v>
      </c>
      <c r="D227" s="92">
        <f t="shared" si="45"/>
        <v>2794.2957812695595</v>
      </c>
      <c r="E227" s="92">
        <f t="shared" ref="E227:Q236" si="48">(SIN(($C227*PI()/180*E$6+E$7*PI()/180))*E$5)+E$5</f>
        <v>295.77562353011871</v>
      </c>
      <c r="F227" s="92">
        <f t="shared" si="48"/>
        <v>230.56970648392252</v>
      </c>
      <c r="G227" s="92">
        <f t="shared" si="48"/>
        <v>308.6809788244941</v>
      </c>
      <c r="H227" s="92">
        <f t="shared" si="48"/>
        <v>102.61332253290676</v>
      </c>
      <c r="I227" s="92">
        <f t="shared" si="48"/>
        <v>200.89880890631954</v>
      </c>
      <c r="J227" s="92">
        <f t="shared" si="48"/>
        <v>10.117924279867594</v>
      </c>
      <c r="K227" s="92">
        <f t="shared" si="48"/>
        <v>529.04221486759275</v>
      </c>
      <c r="L227" s="92">
        <f t="shared" si="48"/>
        <v>144.67216887471187</v>
      </c>
      <c r="M227" s="92">
        <f t="shared" si="48"/>
        <v>9.800482885923202</v>
      </c>
      <c r="N227" s="92">
        <f t="shared" si="48"/>
        <v>0</v>
      </c>
      <c r="O227" s="92">
        <f t="shared" si="48"/>
        <v>191.82548333478826</v>
      </c>
      <c r="P227" s="92">
        <f t="shared" si="48"/>
        <v>516.14948895137547</v>
      </c>
      <c r="Q227" s="92">
        <f t="shared" si="48"/>
        <v>56.406591981172681</v>
      </c>
      <c r="R227" s="250">
        <f>IF('Share Price Input'!H228&gt;1,'Share Price Input'!H228,NA())</f>
        <v>4026.45</v>
      </c>
      <c r="S227" s="92">
        <f t="shared" si="40"/>
        <v>0</v>
      </c>
      <c r="T227" s="92">
        <f t="shared" si="41"/>
        <v>5390.8420106227522</v>
      </c>
      <c r="U227" s="102">
        <f t="shared" si="42"/>
        <v>5390.8420106227522</v>
      </c>
      <c r="V227" s="103">
        <f t="shared" si="43"/>
        <v>5390.8354445227524</v>
      </c>
      <c r="Z227" s="85"/>
      <c r="AA227" s="85"/>
      <c r="AB227" s="85"/>
    </row>
    <row r="228" spans="1:28" x14ac:dyDescent="0.2">
      <c r="A228" s="107">
        <v>11</v>
      </c>
      <c r="B228" s="224">
        <v>39753</v>
      </c>
      <c r="C228" s="106">
        <f t="shared" si="44"/>
        <v>6510</v>
      </c>
      <c r="D228" s="92">
        <f t="shared" si="45"/>
        <v>2870.4621987446549</v>
      </c>
      <c r="E228" s="92">
        <f t="shared" si="48"/>
        <v>317.30344673848464</v>
      </c>
      <c r="F228" s="92">
        <f t="shared" si="48"/>
        <v>185.28113025153615</v>
      </c>
      <c r="G228" s="92">
        <f t="shared" si="48"/>
        <v>298.66285821781412</v>
      </c>
      <c r="H228" s="92">
        <f t="shared" si="48"/>
        <v>113.23367962367573</v>
      </c>
      <c r="I228" s="92">
        <f t="shared" si="48"/>
        <v>203.87519699539624</v>
      </c>
      <c r="J228" s="92">
        <f t="shared" si="48"/>
        <v>5.4489110610771831</v>
      </c>
      <c r="K228" s="92">
        <f t="shared" si="48"/>
        <v>428.7569171382184</v>
      </c>
      <c r="L228" s="92">
        <f t="shared" si="48"/>
        <v>150.57726516551651</v>
      </c>
      <c r="M228" s="92">
        <f t="shared" si="48"/>
        <v>13.910693339006684</v>
      </c>
      <c r="N228" s="92">
        <f t="shared" si="48"/>
        <v>0</v>
      </c>
      <c r="O228" s="92">
        <f t="shared" si="48"/>
        <v>198.1033467854669</v>
      </c>
      <c r="P228" s="92">
        <f t="shared" si="48"/>
        <v>447.97829058924663</v>
      </c>
      <c r="Q228" s="92">
        <f t="shared" si="48"/>
        <v>469.1370609436575</v>
      </c>
      <c r="R228" s="250">
        <f>IF('Share Price Input'!H229&gt;1,'Share Price Input'!H229,NA())</f>
        <v>4573.3999999999996</v>
      </c>
      <c r="S228" s="92">
        <f t="shared" si="40"/>
        <v>0</v>
      </c>
      <c r="T228" s="92">
        <f t="shared" si="41"/>
        <v>5702.7244294937518</v>
      </c>
      <c r="U228" s="102">
        <f t="shared" si="42"/>
        <v>5702.7244294937518</v>
      </c>
      <c r="V228" s="103">
        <f t="shared" si="43"/>
        <v>5702.7178633937519</v>
      </c>
      <c r="Z228" s="85"/>
      <c r="AA228" s="85"/>
    </row>
    <row r="229" spans="1:28" x14ac:dyDescent="0.2">
      <c r="A229" s="107">
        <v>12</v>
      </c>
      <c r="B229" s="224">
        <v>39783</v>
      </c>
      <c r="C229" s="106">
        <f t="shared" si="44"/>
        <v>6540</v>
      </c>
      <c r="D229" s="92">
        <f t="shared" si="45"/>
        <v>2945.1015297381095</v>
      </c>
      <c r="E229" s="92">
        <f t="shared" si="48"/>
        <v>339.32119762375595</v>
      </c>
      <c r="F229" s="92">
        <f t="shared" si="48"/>
        <v>123.83901854746213</v>
      </c>
      <c r="G229" s="92">
        <f t="shared" si="48"/>
        <v>286.97520460425329</v>
      </c>
      <c r="H229" s="92">
        <f t="shared" si="48"/>
        <v>123.93373442149779</v>
      </c>
      <c r="I229" s="92">
        <f t="shared" si="48"/>
        <v>206.85212046380084</v>
      </c>
      <c r="J229" s="92">
        <f t="shared" si="48"/>
        <v>2.1994466754735527</v>
      </c>
      <c r="K229" s="92">
        <f t="shared" si="48"/>
        <v>297.47270839086957</v>
      </c>
      <c r="L229" s="92">
        <f t="shared" si="48"/>
        <v>156.57824464904871</v>
      </c>
      <c r="M229" s="92">
        <f t="shared" si="48"/>
        <v>18.71989120872604</v>
      </c>
      <c r="N229" s="92">
        <f t="shared" si="48"/>
        <v>0</v>
      </c>
      <c r="O229" s="92">
        <f t="shared" si="48"/>
        <v>204.47320211302554</v>
      </c>
      <c r="P229" s="92">
        <f t="shared" si="48"/>
        <v>381.66720195627249</v>
      </c>
      <c r="Q229" s="92">
        <f t="shared" si="48"/>
        <v>396.78895174996853</v>
      </c>
      <c r="R229" s="250">
        <f>IF('Share Price Input'!H230&gt;1,'Share Price Input'!H230,NA())</f>
        <v>4935.8499999999995</v>
      </c>
      <c r="S229" s="92">
        <f t="shared" si="40"/>
        <v>0</v>
      </c>
      <c r="T229" s="92">
        <f t="shared" si="41"/>
        <v>5483.9158860422649</v>
      </c>
      <c r="U229" s="102">
        <f t="shared" si="42"/>
        <v>5483.9158860422649</v>
      </c>
      <c r="V229" s="103">
        <f t="shared" si="43"/>
        <v>5483.909319942265</v>
      </c>
      <c r="Z229" s="85"/>
      <c r="AA229" s="85"/>
    </row>
    <row r="230" spans="1:28" x14ac:dyDescent="0.2">
      <c r="A230" s="107">
        <v>1</v>
      </c>
      <c r="B230" s="224">
        <v>39814</v>
      </c>
      <c r="C230" s="106">
        <f t="shared" si="44"/>
        <v>6570</v>
      </c>
      <c r="D230" s="92">
        <f t="shared" si="45"/>
        <v>3018.0828315007393</v>
      </c>
      <c r="E230" s="92">
        <f t="shared" si="48"/>
        <v>361.79315688574559</v>
      </c>
      <c r="F230" s="92">
        <f t="shared" si="48"/>
        <v>62.412955196566728</v>
      </c>
      <c r="G230" s="92">
        <f t="shared" si="48"/>
        <v>273.76416812800937</v>
      </c>
      <c r="H230" s="92">
        <f t="shared" si="48"/>
        <v>134.63353715900695</v>
      </c>
      <c r="I230" s="92">
        <f t="shared" si="48"/>
        <v>209.82896031921317</v>
      </c>
      <c r="J230" s="92">
        <f t="shared" si="48"/>
        <v>0.39545998838599417</v>
      </c>
      <c r="K230" s="92">
        <f t="shared" si="48"/>
        <v>164.30920279820566</v>
      </c>
      <c r="L230" s="92">
        <f t="shared" si="48"/>
        <v>162.67336962199801</v>
      </c>
      <c r="M230" s="92">
        <f t="shared" si="48"/>
        <v>24.216797550592958</v>
      </c>
      <c r="N230" s="92">
        <f t="shared" si="48"/>
        <v>0</v>
      </c>
      <c r="O230" s="92">
        <f t="shared" si="48"/>
        <v>210.93447404073731</v>
      </c>
      <c r="P230" s="92">
        <f t="shared" si="48"/>
        <v>318.16487925513815</v>
      </c>
      <c r="Q230" s="92">
        <f t="shared" si="48"/>
        <v>12.722407925071394</v>
      </c>
      <c r="R230" s="250">
        <f>IF('Share Price Input'!H231&gt;1,'Share Price Input'!H231,NA())</f>
        <v>5195.2</v>
      </c>
      <c r="S230" s="92">
        <f t="shared" si="40"/>
        <v>0</v>
      </c>
      <c r="T230" s="92">
        <f t="shared" si="41"/>
        <v>4953.9256342694116</v>
      </c>
      <c r="U230" s="102">
        <f t="shared" si="42"/>
        <v>4953.9256342694116</v>
      </c>
      <c r="V230" s="103">
        <f t="shared" si="43"/>
        <v>4953.9190681694117</v>
      </c>
      <c r="Z230" s="85"/>
      <c r="AA230" s="85"/>
    </row>
    <row r="231" spans="1:28" x14ac:dyDescent="0.2">
      <c r="A231" s="107">
        <v>2</v>
      </c>
      <c r="B231" s="224">
        <v>39845</v>
      </c>
      <c r="C231" s="106">
        <f t="shared" si="44"/>
        <v>6600</v>
      </c>
      <c r="D231" s="92">
        <f t="shared" si="45"/>
        <v>3089.2780700300527</v>
      </c>
      <c r="E231" s="92">
        <f t="shared" si="48"/>
        <v>384.68286836401887</v>
      </c>
      <c r="F231" s="92">
        <f t="shared" si="48"/>
        <v>17.168300614313949</v>
      </c>
      <c r="G231" s="92">
        <f t="shared" si="48"/>
        <v>259.19494831927409</v>
      </c>
      <c r="H231" s="92">
        <f t="shared" si="48"/>
        <v>145.25313995220998</v>
      </c>
      <c r="I231" s="92">
        <f t="shared" si="48"/>
        <v>212.80509758669874</v>
      </c>
      <c r="J231" s="92">
        <f t="shared" si="48"/>
        <v>5.1345780712239275E-2</v>
      </c>
      <c r="K231" s="92">
        <f t="shared" si="48"/>
        <v>58.802853691003747</v>
      </c>
      <c r="L231" s="92">
        <f t="shared" si="48"/>
        <v>168.86087511935062</v>
      </c>
      <c r="M231" s="92">
        <f t="shared" si="48"/>
        <v>30.388520547061034</v>
      </c>
      <c r="N231" s="92">
        <f t="shared" si="48"/>
        <v>0</v>
      </c>
      <c r="O231" s="92">
        <f t="shared" si="48"/>
        <v>217.48657903582932</v>
      </c>
      <c r="P231" s="92">
        <f t="shared" si="48"/>
        <v>258.37979606933146</v>
      </c>
      <c r="Q231" s="92">
        <f t="shared" si="48"/>
        <v>237.23558104007452</v>
      </c>
      <c r="R231" s="250">
        <f>IF('Share Price Input'!H232&gt;1,'Share Price Input'!H232,NA())</f>
        <v>5355</v>
      </c>
      <c r="S231" s="92">
        <f t="shared" si="40"/>
        <v>0</v>
      </c>
      <c r="T231" s="92">
        <f t="shared" si="41"/>
        <v>5079.581410049931</v>
      </c>
      <c r="U231" s="102">
        <f t="shared" si="42"/>
        <v>5079.581410049931</v>
      </c>
      <c r="V231" s="103">
        <f t="shared" si="43"/>
        <v>5079.5748439499312</v>
      </c>
      <c r="Z231" s="85"/>
      <c r="AA231" s="85"/>
    </row>
    <row r="232" spans="1:28" x14ac:dyDescent="0.2">
      <c r="A232" s="107">
        <v>3</v>
      </c>
      <c r="B232" s="224">
        <v>39873</v>
      </c>
      <c r="C232" s="106">
        <f t="shared" si="44"/>
        <v>6630</v>
      </c>
      <c r="D232" s="92">
        <f t="shared" si="45"/>
        <v>3158.5623446853579</v>
      </c>
      <c r="E232" s="92">
        <f t="shared" si="48"/>
        <v>407.95319818055901</v>
      </c>
      <c r="F232" s="92">
        <f t="shared" si="48"/>
        <v>1.198987511428129E-2</v>
      </c>
      <c r="G232" s="92">
        <f t="shared" si="48"/>
        <v>243.44972833014279</v>
      </c>
      <c r="H232" s="92">
        <f t="shared" si="48"/>
        <v>155.71319416328365</v>
      </c>
      <c r="I232" s="92">
        <f t="shared" si="48"/>
        <v>215.77991343741152</v>
      </c>
      <c r="J232" s="92">
        <f t="shared" si="48"/>
        <v>1.1698498868083789</v>
      </c>
      <c r="K232" s="92">
        <f t="shared" si="48"/>
        <v>4.3555934728993293</v>
      </c>
      <c r="L232" s="92">
        <f t="shared" si="48"/>
        <v>175.13896942546779</v>
      </c>
      <c r="M232" s="92">
        <f t="shared" si="48"/>
        <v>37.220585742521962</v>
      </c>
      <c r="N232" s="92">
        <f t="shared" si="48"/>
        <v>0</v>
      </c>
      <c r="O232" s="92">
        <f t="shared" si="48"/>
        <v>224.12892536217498</v>
      </c>
      <c r="P232" s="92">
        <f t="shared" si="48"/>
        <v>203.16724660623436</v>
      </c>
      <c r="Q232" s="92">
        <f t="shared" si="48"/>
        <v>532.35123370430392</v>
      </c>
      <c r="R232" s="250">
        <f>IF('Share Price Input'!H233&gt;1,'Share Price Input'!H233,NA())</f>
        <v>5036.3999999999996</v>
      </c>
      <c r="S232" s="92">
        <f t="shared" si="40"/>
        <v>0</v>
      </c>
      <c r="T232" s="92">
        <f t="shared" si="41"/>
        <v>5358.9962067722809</v>
      </c>
      <c r="U232" s="102">
        <f t="shared" si="42"/>
        <v>5358.9962067722809</v>
      </c>
      <c r="V232" s="103">
        <f t="shared" si="43"/>
        <v>5358.989640672281</v>
      </c>
      <c r="Z232" s="85"/>
      <c r="AA232" s="85"/>
    </row>
    <row r="233" spans="1:28" x14ac:dyDescent="0.2">
      <c r="A233" s="107">
        <v>4</v>
      </c>
      <c r="B233" s="224">
        <v>39904</v>
      </c>
      <c r="C233" s="106">
        <f t="shared" si="44"/>
        <v>6660</v>
      </c>
      <c r="D233" s="92">
        <f t="shared" si="45"/>
        <v>3225.8141073059551</v>
      </c>
      <c r="E233" s="92">
        <f t="shared" si="48"/>
        <v>431.56639498190157</v>
      </c>
      <c r="F233" s="92">
        <f t="shared" si="48"/>
        <v>15.45901110240473</v>
      </c>
      <c r="G233" s="92">
        <f t="shared" si="48"/>
        <v>226.72539679608599</v>
      </c>
      <c r="H233" s="92">
        <f t="shared" si="48"/>
        <v>165.93554328587371</v>
      </c>
      <c r="I233" s="92">
        <f t="shared" si="48"/>
        <v>218.75278931726933</v>
      </c>
      <c r="J233" s="92">
        <f t="shared" si="48"/>
        <v>3.7420472843026573</v>
      </c>
      <c r="K233" s="92">
        <f t="shared" si="48"/>
        <v>13.044146568219844</v>
      </c>
      <c r="L233" s="92">
        <f t="shared" si="48"/>
        <v>181.50583459291573</v>
      </c>
      <c r="M233" s="92">
        <f t="shared" si="48"/>
        <v>44.696969990047819</v>
      </c>
      <c r="N233" s="92">
        <f t="shared" si="48"/>
        <v>0</v>
      </c>
      <c r="O233" s="92">
        <f t="shared" si="48"/>
        <v>230.86091313374357</v>
      </c>
      <c r="P233" s="92">
        <f t="shared" si="48"/>
        <v>153.31710973217071</v>
      </c>
      <c r="Q233" s="92">
        <f t="shared" si="48"/>
        <v>190.9148532080784</v>
      </c>
      <c r="R233" s="250">
        <f>IF('Share Price Input'!H234&gt;1,'Share Price Input'!H234,NA())</f>
        <v>4941.8</v>
      </c>
      <c r="S233" s="92">
        <f t="shared" si="40"/>
        <v>0</v>
      </c>
      <c r="T233" s="92">
        <f t="shared" si="41"/>
        <v>5102.3285511989689</v>
      </c>
      <c r="U233" s="102">
        <f t="shared" si="42"/>
        <v>5102.3285511989689</v>
      </c>
      <c r="V233" s="103">
        <f t="shared" si="43"/>
        <v>5102.321985098969</v>
      </c>
      <c r="Z233" s="85"/>
      <c r="AA233" s="85"/>
    </row>
    <row r="234" spans="1:28" x14ac:dyDescent="0.2">
      <c r="A234" s="107">
        <v>5</v>
      </c>
      <c r="B234" s="224">
        <v>39934</v>
      </c>
      <c r="C234" s="106">
        <f t="shared" si="44"/>
        <v>6690</v>
      </c>
      <c r="D234" s="92">
        <f t="shared" si="45"/>
        <v>3290.9153754478989</v>
      </c>
      <c r="E234" s="92">
        <f t="shared" si="48"/>
        <v>455.48415118297999</v>
      </c>
      <c r="F234" s="92">
        <f t="shared" si="48"/>
        <v>59.444206090325181</v>
      </c>
      <c r="G234" s="92">
        <f t="shared" si="48"/>
        <v>209.2310858103491</v>
      </c>
      <c r="H234" s="92">
        <f t="shared" si="48"/>
        <v>175.84380692289631</v>
      </c>
      <c r="I234" s="92">
        <f t="shared" si="48"/>
        <v>221.72310707556696</v>
      </c>
      <c r="J234" s="92">
        <f t="shared" si="48"/>
        <v>7.7474133106642853</v>
      </c>
      <c r="K234" s="92">
        <f t="shared" si="48"/>
        <v>82.941340499271433</v>
      </c>
      <c r="L234" s="92">
        <f t="shared" si="48"/>
        <v>187.95962696888591</v>
      </c>
      <c r="M234" s="92">
        <f t="shared" si="48"/>
        <v>52.800139030248943</v>
      </c>
      <c r="N234" s="92">
        <f t="shared" si="48"/>
        <v>0</v>
      </c>
      <c r="O234" s="92">
        <f t="shared" si="48"/>
        <v>237.68193436876834</v>
      </c>
      <c r="P234" s="92">
        <f t="shared" si="48"/>
        <v>109.54254884900286</v>
      </c>
      <c r="Q234" s="92">
        <f t="shared" si="48"/>
        <v>31.074426930002062</v>
      </c>
      <c r="R234" s="250">
        <f>IF('Share Price Input'!H235&gt;1,'Share Price Input'!H235,NA())</f>
        <v>5443.3</v>
      </c>
      <c r="S234" s="92">
        <f t="shared" si="40"/>
        <v>0</v>
      </c>
      <c r="T234" s="92">
        <f t="shared" si="41"/>
        <v>5122.3825963868603</v>
      </c>
      <c r="U234" s="102">
        <f t="shared" si="42"/>
        <v>5122.3825963868603</v>
      </c>
      <c r="V234" s="103">
        <f t="shared" si="43"/>
        <v>5122.3760302868604</v>
      </c>
      <c r="Z234" s="85"/>
      <c r="AA234" s="85"/>
    </row>
    <row r="235" spans="1:28" x14ac:dyDescent="0.2">
      <c r="A235" s="107">
        <v>6</v>
      </c>
      <c r="B235" s="224">
        <v>39965</v>
      </c>
      <c r="C235" s="106">
        <f t="shared" si="44"/>
        <v>6720</v>
      </c>
      <c r="D235" s="92">
        <f t="shared" si="45"/>
        <v>3353.7519393653206</v>
      </c>
      <c r="E235" s="92">
        <f t="shared" si="48"/>
        <v>479.6676651133605</v>
      </c>
      <c r="F235" s="92">
        <f t="shared" si="48"/>
        <v>120.39208894354253</v>
      </c>
      <c r="G235" s="92">
        <f t="shared" si="48"/>
        <v>191.18555579805505</v>
      </c>
      <c r="H235" s="92">
        <f t="shared" si="48"/>
        <v>185.36395149342729</v>
      </c>
      <c r="I235" s="92">
        <f t="shared" si="48"/>
        <v>224.69024909351154</v>
      </c>
      <c r="J235" s="92">
        <f t="shared" si="48"/>
        <v>13.153987438259151</v>
      </c>
      <c r="K235" s="92">
        <f t="shared" si="48"/>
        <v>198.54356414294793</v>
      </c>
      <c r="L235" s="92">
        <f t="shared" si="48"/>
        <v>194.49847772906304</v>
      </c>
      <c r="M235" s="92">
        <f t="shared" si="48"/>
        <v>61.51108861413195</v>
      </c>
      <c r="N235" s="92">
        <f t="shared" si="48"/>
        <v>0</v>
      </c>
      <c r="O235" s="92">
        <f t="shared" si="48"/>
        <v>244.59137304466481</v>
      </c>
      <c r="P235" s="92">
        <f t="shared" si="48"/>
        <v>72.469809273429178</v>
      </c>
      <c r="Q235" s="92">
        <f t="shared" si="48"/>
        <v>435.83871003286976</v>
      </c>
      <c r="R235" s="250">
        <f>IF('Share Price Input'!H236&gt;1,'Share Price Input'!H236,NA())</f>
        <v>5167.7999999999993</v>
      </c>
      <c r="S235" s="92">
        <f t="shared" si="40"/>
        <v>0</v>
      </c>
      <c r="T235" s="92">
        <f t="shared" si="41"/>
        <v>5775.6518939825828</v>
      </c>
      <c r="U235" s="102">
        <f t="shared" si="42"/>
        <v>5775.6518939825828</v>
      </c>
      <c r="V235" s="103">
        <f t="shared" si="43"/>
        <v>5775.6453278825829</v>
      </c>
      <c r="Z235" s="85"/>
      <c r="AA235" s="85"/>
    </row>
    <row r="236" spans="1:28" x14ac:dyDescent="0.2">
      <c r="A236" s="107">
        <v>7</v>
      </c>
      <c r="B236" s="224">
        <v>39995</v>
      </c>
      <c r="C236" s="106">
        <f t="shared" si="44"/>
        <v>6750</v>
      </c>
      <c r="D236" s="92">
        <f t="shared" si="45"/>
        <v>3414.2135623730956</v>
      </c>
      <c r="E236" s="92">
        <f t="shared" si="48"/>
        <v>504.07770396501252</v>
      </c>
      <c r="F236" s="92">
        <f t="shared" si="48"/>
        <v>182.26314094417728</v>
      </c>
      <c r="G236" s="92">
        <f t="shared" si="48"/>
        <v>172.81445999129431</v>
      </c>
      <c r="H236" s="92">
        <f t="shared" si="48"/>
        <v>194.42484340440654</v>
      </c>
      <c r="I236" s="92">
        <f t="shared" si="48"/>
        <v>227.65359841264132</v>
      </c>
      <c r="J236" s="92">
        <f t="shared" si="48"/>
        <v>19.918628301060693</v>
      </c>
      <c r="K236" s="92">
        <f t="shared" si="48"/>
        <v>334.20956039662775</v>
      </c>
      <c r="L236" s="92">
        <f t="shared" si="48"/>
        <v>201.12049341877963</v>
      </c>
      <c r="M236" s="92">
        <f t="shared" si="48"/>
        <v>70.809389073494032</v>
      </c>
      <c r="N236" s="92">
        <f t="shared" si="48"/>
        <v>0</v>
      </c>
      <c r="O236" s="92">
        <f t="shared" si="48"/>
        <v>251.58860515365461</v>
      </c>
      <c r="P236" s="92">
        <f t="shared" si="48"/>
        <v>42.629259079241933</v>
      </c>
      <c r="Q236" s="92">
        <f t="shared" si="48"/>
        <v>435.31374129885614</v>
      </c>
      <c r="R236" s="250">
        <f>IF('Share Price Input'!H237&gt;1,'Share Price Input'!H237,NA())</f>
        <v>5202.05</v>
      </c>
      <c r="S236" s="92">
        <f t="shared" si="40"/>
        <v>0</v>
      </c>
      <c r="T236" s="92">
        <f t="shared" si="41"/>
        <v>6051.0304197123423</v>
      </c>
      <c r="U236" s="102">
        <f t="shared" si="42"/>
        <v>6051.0304197123423</v>
      </c>
      <c r="V236" s="103">
        <f t="shared" si="43"/>
        <v>6051.0238536123425</v>
      </c>
      <c r="Z236" s="85"/>
      <c r="AA236" s="85"/>
    </row>
    <row r="237" spans="1:28" x14ac:dyDescent="0.2">
      <c r="A237" s="107">
        <v>8</v>
      </c>
      <c r="B237" s="224">
        <v>40026</v>
      </c>
      <c r="C237" s="106">
        <f t="shared" si="44"/>
        <v>6780</v>
      </c>
      <c r="D237" s="92">
        <f t="shared" ref="D237:D268" si="49">(SIN(($C237*PI()/180*D$6+D$7*PI()/180))*D$5)+D$5</f>
        <v>3472.1941742394702</v>
      </c>
      <c r="E237" s="92">
        <f t="shared" ref="E237:Q246" si="50">(SIN(($C237*PI()/180*E$6+E$7*PI()/180))*E$5)+E$5</f>
        <v>528.67466743952855</v>
      </c>
      <c r="F237" s="92">
        <f t="shared" si="50"/>
        <v>228.77489500393995</v>
      </c>
      <c r="G237" s="92">
        <f t="shared" si="50"/>
        <v>154.3475227119867</v>
      </c>
      <c r="H237" s="92">
        <f t="shared" si="50"/>
        <v>202.958780553922</v>
      </c>
      <c r="I237" s="92">
        <f t="shared" si="50"/>
        <v>230.6125388631115</v>
      </c>
      <c r="J237" s="92">
        <f t="shared" si="50"/>
        <v>27.987357938051929</v>
      </c>
      <c r="K237" s="92">
        <f t="shared" si="50"/>
        <v>459.8478086962582</v>
      </c>
      <c r="L237" s="92">
        <f t="shared" si="50"/>
        <v>207.82375650130507</v>
      </c>
      <c r="M237" s="92">
        <f t="shared" si="50"/>
        <v>80.673233234343229</v>
      </c>
      <c r="N237" s="92">
        <f t="shared" si="50"/>
        <v>0</v>
      </c>
      <c r="O237" s="92">
        <f t="shared" si="50"/>
        <v>258.67299875913159</v>
      </c>
      <c r="P237" s="92">
        <f t="shared" si="50"/>
        <v>20.447801573516585</v>
      </c>
      <c r="Q237" s="92">
        <f t="shared" si="50"/>
        <v>30.757447936964866</v>
      </c>
      <c r="R237" s="250">
        <f>IF('Share Price Input'!H238&gt;1,'Share Price Input'!H238,NA())</f>
        <v>5283.9</v>
      </c>
      <c r="S237" s="92">
        <f t="shared" si="40"/>
        <v>0</v>
      </c>
      <c r="T237" s="92">
        <f t="shared" si="41"/>
        <v>5903.7664173515313</v>
      </c>
      <c r="U237" s="102">
        <f t="shared" si="42"/>
        <v>5903.7664173515313</v>
      </c>
      <c r="V237" s="103">
        <f t="shared" si="43"/>
        <v>5903.7598512515315</v>
      </c>
      <c r="Z237" s="85"/>
      <c r="AA237" s="85"/>
    </row>
    <row r="238" spans="1:28" x14ac:dyDescent="0.2">
      <c r="A238" s="107">
        <v>9</v>
      </c>
      <c r="B238" s="224">
        <v>40057</v>
      </c>
      <c r="C238" s="106">
        <f t="shared" si="44"/>
        <v>6810</v>
      </c>
      <c r="D238" s="92">
        <f t="shared" si="49"/>
        <v>3527.592057269283</v>
      </c>
      <c r="E238" s="92">
        <f t="shared" si="50"/>
        <v>553.41865199150664</v>
      </c>
      <c r="F238" s="92">
        <f t="shared" si="50"/>
        <v>247.68695629829671</v>
      </c>
      <c r="G238" s="92">
        <f t="shared" si="50"/>
        <v>136.01566674716253</v>
      </c>
      <c r="H238" s="92">
        <f t="shared" si="50"/>
        <v>210.90199819471621</v>
      </c>
      <c r="I238" s="92">
        <f t="shared" si="50"/>
        <v>233.56645519181458</v>
      </c>
      <c r="J238" s="92">
        <f t="shared" si="50"/>
        <v>37.295792506447469</v>
      </c>
      <c r="K238" s="92">
        <f t="shared" si="50"/>
        <v>547.59100229777869</v>
      </c>
      <c r="L238" s="92">
        <f t="shared" si="50"/>
        <v>214.60632591310451</v>
      </c>
      <c r="M238" s="92">
        <f t="shared" si="50"/>
        <v>91.079487560953197</v>
      </c>
      <c r="N238" s="92">
        <f t="shared" si="50"/>
        <v>0</v>
      </c>
      <c r="O238" s="92">
        <f t="shared" si="50"/>
        <v>265.84391405272299</v>
      </c>
      <c r="P238" s="92">
        <f t="shared" si="50"/>
        <v>6.2427679550220319</v>
      </c>
      <c r="Q238" s="92">
        <f t="shared" si="50"/>
        <v>191.56540728534236</v>
      </c>
      <c r="R238" s="250">
        <f>IF('Share Price Input'!H239&gt;1,'Share Price Input'!H239,NA())</f>
        <v>5612</v>
      </c>
      <c r="S238" s="92">
        <f t="shared" si="40"/>
        <v>0</v>
      </c>
      <c r="T238" s="92">
        <f t="shared" si="41"/>
        <v>6263.3999171641499</v>
      </c>
      <c r="U238" s="102">
        <f t="shared" si="42"/>
        <v>6263.3999171641499</v>
      </c>
      <c r="V238" s="103">
        <f t="shared" si="43"/>
        <v>6263.39335106415</v>
      </c>
      <c r="Z238" s="85"/>
      <c r="AA238" s="85"/>
    </row>
    <row r="239" spans="1:28" x14ac:dyDescent="0.2">
      <c r="A239" s="107">
        <v>10</v>
      </c>
      <c r="B239" s="224">
        <v>40087</v>
      </c>
      <c r="C239" s="106">
        <f t="shared" si="44"/>
        <v>6840</v>
      </c>
      <c r="D239" s="92">
        <f t="shared" si="49"/>
        <v>3580.3100247513803</v>
      </c>
      <c r="E239" s="92">
        <f t="shared" si="50"/>
        <v>578.26951556389861</v>
      </c>
      <c r="F239" s="92">
        <f t="shared" si="50"/>
        <v>234.02227973685524</v>
      </c>
      <c r="G239" s="92">
        <f t="shared" si="50"/>
        <v>118.04812573782922</v>
      </c>
      <c r="H239" s="92">
        <f t="shared" si="50"/>
        <v>218.19514537817179</v>
      </c>
      <c r="I239" s="92">
        <f t="shared" si="50"/>
        <v>236.51473319030978</v>
      </c>
      <c r="J239" s="92">
        <f t="shared" si="50"/>
        <v>47.769656027898577</v>
      </c>
      <c r="K239" s="92">
        <f t="shared" si="50"/>
        <v>577.97718177490287</v>
      </c>
      <c r="L239" s="92">
        <f t="shared" si="50"/>
        <v>221.46623762591344</v>
      </c>
      <c r="M239" s="92">
        <f t="shared" si="50"/>
        <v>102.00374641062646</v>
      </c>
      <c r="N239" s="92">
        <f t="shared" si="50"/>
        <v>0</v>
      </c>
      <c r="O239" s="92">
        <f t="shared" si="50"/>
        <v>273.10070341208325</v>
      </c>
      <c r="P239" s="92">
        <f t="shared" si="50"/>
        <v>0.21737752733702109</v>
      </c>
      <c r="Q239" s="92">
        <f t="shared" si="50"/>
        <v>532.41046673028734</v>
      </c>
      <c r="R239" s="250">
        <f>IF('Share Price Input'!H240&gt;1,'Share Price Input'!H240,NA())</f>
        <v>5740.8</v>
      </c>
      <c r="S239" s="92">
        <f t="shared" si="40"/>
        <v>0</v>
      </c>
      <c r="T239" s="92">
        <f t="shared" si="41"/>
        <v>6720.2986277674927</v>
      </c>
      <c r="U239" s="102">
        <f t="shared" si="42"/>
        <v>6720.2986277674927</v>
      </c>
      <c r="V239" s="103">
        <f t="shared" si="43"/>
        <v>6720.2920616674928</v>
      </c>
      <c r="Z239" s="85"/>
      <c r="AA239" s="85"/>
      <c r="AB239" s="85"/>
    </row>
    <row r="240" spans="1:28" x14ac:dyDescent="0.2">
      <c r="A240" s="107">
        <v>11</v>
      </c>
      <c r="B240" s="224">
        <v>40118</v>
      </c>
      <c r="C240" s="106">
        <f t="shared" si="44"/>
        <v>6870</v>
      </c>
      <c r="D240" s="92">
        <f t="shared" si="49"/>
        <v>3630.2555914571094</v>
      </c>
      <c r="E240" s="92">
        <f t="shared" si="50"/>
        <v>603.18694271029517</v>
      </c>
      <c r="F240" s="92">
        <f t="shared" si="50"/>
        <v>191.37696784558625</v>
      </c>
      <c r="G240" s="92">
        <f t="shared" si="50"/>
        <v>100.66957769004608</v>
      </c>
      <c r="H240" s="92">
        <f t="shared" si="50"/>
        <v>224.78372841881765</v>
      </c>
      <c r="I240" s="92">
        <f t="shared" si="50"/>
        <v>239.45675982253474</v>
      </c>
      <c r="J240" s="92">
        <f t="shared" si="50"/>
        <v>59.325373068271318</v>
      </c>
      <c r="K240" s="92">
        <f t="shared" si="50"/>
        <v>544.26651275610129</v>
      </c>
      <c r="L240" s="92">
        <f t="shared" si="50"/>
        <v>228.40150521546255</v>
      </c>
      <c r="M240" s="92">
        <f t="shared" si="50"/>
        <v>113.42038927190086</v>
      </c>
      <c r="N240" s="92">
        <f t="shared" si="50"/>
        <v>0</v>
      </c>
      <c r="O240" s="92">
        <f t="shared" si="50"/>
        <v>280.44271145937057</v>
      </c>
      <c r="P240" s="92">
        <f t="shared" si="50"/>
        <v>2.4578304135586677</v>
      </c>
      <c r="Q240" s="92">
        <f t="shared" si="50"/>
        <v>236.56155916188979</v>
      </c>
      <c r="R240" s="250">
        <f>IF('Share Price Input'!H241&gt;1,'Share Price Input'!H241,NA())</f>
        <v>6484.25</v>
      </c>
      <c r="S240" s="92">
        <f t="shared" si="40"/>
        <v>0</v>
      </c>
      <c r="T240" s="92">
        <f t="shared" si="41"/>
        <v>6454.5988831909453</v>
      </c>
      <c r="U240" s="102">
        <f t="shared" si="42"/>
        <v>6454.5988831909453</v>
      </c>
      <c r="V240" s="103">
        <f t="shared" si="43"/>
        <v>6454.5923170909455</v>
      </c>
      <c r="Z240" s="85"/>
      <c r="AA240" s="85"/>
    </row>
    <row r="241" spans="1:28" x14ac:dyDescent="0.2">
      <c r="A241" s="107">
        <v>12</v>
      </c>
      <c r="B241" s="224">
        <v>40148</v>
      </c>
      <c r="C241" s="106">
        <f t="shared" si="44"/>
        <v>6900</v>
      </c>
      <c r="D241" s="92">
        <f t="shared" si="49"/>
        <v>3677.3411358908461</v>
      </c>
      <c r="E241" s="92">
        <f t="shared" si="50"/>
        <v>628.1305099984944</v>
      </c>
      <c r="F241" s="92">
        <f t="shared" si="50"/>
        <v>130.97389246659719</v>
      </c>
      <c r="G241" s="92">
        <f t="shared" si="50"/>
        <v>84.097335452662136</v>
      </c>
      <c r="H241" s="92">
        <f t="shared" si="50"/>
        <v>230.61851806583968</v>
      </c>
      <c r="I241" s="92">
        <f t="shared" si="50"/>
        <v>242.39192335227631</v>
      </c>
      <c r="J241" s="92">
        <f t="shared" si="50"/>
        <v>71.870735621763302</v>
      </c>
      <c r="K241" s="92">
        <f t="shared" si="50"/>
        <v>453.9362210608038</v>
      </c>
      <c r="L241" s="92">
        <f t="shared" si="50"/>
        <v>235.41012043668414</v>
      </c>
      <c r="M241" s="92">
        <f t="shared" si="50"/>
        <v>125.30264085198232</v>
      </c>
      <c r="N241" s="92">
        <f t="shared" si="50"/>
        <v>0</v>
      </c>
      <c r="O241" s="92">
        <f t="shared" si="50"/>
        <v>287.86927512044724</v>
      </c>
      <c r="P241" s="92">
        <f t="shared" si="50"/>
        <v>12.932074364641494</v>
      </c>
      <c r="Q241" s="92">
        <f t="shared" si="50"/>
        <v>12.930218680493283</v>
      </c>
      <c r="R241" s="250">
        <f>IF('Share Price Input'!H242&gt;1,'Share Price Input'!H242,NA())</f>
        <v>6008.4500000000007</v>
      </c>
      <c r="S241" s="92">
        <f t="shared" si="40"/>
        <v>0</v>
      </c>
      <c r="T241" s="92">
        <f t="shared" si="41"/>
        <v>6193.7980352635332</v>
      </c>
      <c r="U241" s="102">
        <f t="shared" si="42"/>
        <v>6193.7980352635332</v>
      </c>
      <c r="V241" s="103">
        <f t="shared" si="43"/>
        <v>6193.7914691635333</v>
      </c>
      <c r="Z241" s="85"/>
      <c r="AA241" s="85"/>
    </row>
    <row r="242" spans="1:28" x14ac:dyDescent="0.2">
      <c r="A242" s="107">
        <v>1</v>
      </c>
      <c r="B242" s="224">
        <v>40179</v>
      </c>
      <c r="C242" s="106">
        <f t="shared" si="44"/>
        <v>6930</v>
      </c>
      <c r="D242" s="92">
        <f t="shared" si="49"/>
        <v>3721.4840540078862</v>
      </c>
      <c r="E242" s="92">
        <f t="shared" si="50"/>
        <v>653.05975158925412</v>
      </c>
      <c r="F242" s="92">
        <f t="shared" si="50"/>
        <v>68.709196546998626</v>
      </c>
      <c r="G242" s="92">
        <f t="shared" si="50"/>
        <v>68.53862929385339</v>
      </c>
      <c r="H242" s="92">
        <f t="shared" si="50"/>
        <v>235.65591733924902</v>
      </c>
      <c r="I242" s="92">
        <f t="shared" si="50"/>
        <v>245.31961347036633</v>
      </c>
      <c r="J242" s="92">
        <f t="shared" si="50"/>
        <v>85.305638877993019</v>
      </c>
      <c r="K242" s="92">
        <f t="shared" si="50"/>
        <v>327.02209977767268</v>
      </c>
      <c r="L242" s="92">
        <f t="shared" si="50"/>
        <v>242.49005380524108</v>
      </c>
      <c r="M242" s="92">
        <f t="shared" si="50"/>
        <v>137.6226338724619</v>
      </c>
      <c r="N242" s="92">
        <f t="shared" si="50"/>
        <v>0</v>
      </c>
      <c r="O242" s="92">
        <f t="shared" si="50"/>
        <v>295.37972368475209</v>
      </c>
      <c r="P242" s="92">
        <f t="shared" si="50"/>
        <v>31.490263303594475</v>
      </c>
      <c r="Q242" s="92">
        <f t="shared" si="50"/>
        <v>397.38064014350795</v>
      </c>
      <c r="R242" s="250">
        <f>IF('Share Price Input'!H243&gt;1,'Share Price Input'!H243,NA())</f>
        <v>5937.1500000000005</v>
      </c>
      <c r="S242" s="92">
        <f t="shared" si="40"/>
        <v>0</v>
      </c>
      <c r="T242" s="92">
        <f t="shared" si="41"/>
        <v>6509.4516496128317</v>
      </c>
      <c r="U242" s="102">
        <f t="shared" si="42"/>
        <v>6509.4516496128317</v>
      </c>
      <c r="V242" s="103">
        <f t="shared" si="43"/>
        <v>6509.4450835128318</v>
      </c>
      <c r="Z242" s="85"/>
      <c r="AA242" s="85"/>
    </row>
    <row r="243" spans="1:28" x14ac:dyDescent="0.2">
      <c r="A243" s="107">
        <v>2</v>
      </c>
      <c r="B243" s="224">
        <v>40210</v>
      </c>
      <c r="C243" s="106">
        <f t="shared" si="44"/>
        <v>6960</v>
      </c>
      <c r="D243" s="92">
        <f t="shared" si="49"/>
        <v>3762.6069041299843</v>
      </c>
      <c r="E243" s="92">
        <f t="shared" si="50"/>
        <v>677.93422488385238</v>
      </c>
      <c r="F243" s="92">
        <f t="shared" si="50"/>
        <v>20.968941569357767</v>
      </c>
      <c r="G243" s="92">
        <f t="shared" si="50"/>
        <v>54.188015556905626</v>
      </c>
      <c r="H243" s="92">
        <f t="shared" si="50"/>
        <v>239.85828728226932</v>
      </c>
      <c r="I243" s="92">
        <f t="shared" si="50"/>
        <v>248.23922142158551</v>
      </c>
      <c r="J243" s="92">
        <f t="shared" si="50"/>
        <v>99.522880001076132</v>
      </c>
      <c r="K243" s="92">
        <f t="shared" si="50"/>
        <v>191.674451826526</v>
      </c>
      <c r="L243" s="92">
        <f t="shared" si="50"/>
        <v>249.63925518520409</v>
      </c>
      <c r="M243" s="92">
        <f t="shared" si="50"/>
        <v>150.35147442605242</v>
      </c>
      <c r="N243" s="92">
        <f t="shared" si="50"/>
        <v>0</v>
      </c>
      <c r="O243" s="92">
        <f t="shared" si="50"/>
        <v>302.97337886588548</v>
      </c>
      <c r="P243" s="92">
        <f t="shared" si="50"/>
        <v>57.866901045532472</v>
      </c>
      <c r="Q243" s="92">
        <f t="shared" si="50"/>
        <v>468.6948264830794</v>
      </c>
      <c r="R243" s="250">
        <f>IF('Share Price Input'!H244&gt;1,'Share Price Input'!H244,NA())</f>
        <v>6100.9000000000005</v>
      </c>
      <c r="S243" s="92">
        <f t="shared" si="40"/>
        <v>0</v>
      </c>
      <c r="T243" s="92">
        <f t="shared" si="41"/>
        <v>6524.5121965773096</v>
      </c>
      <c r="U243" s="102">
        <f t="shared" si="42"/>
        <v>6524.5121965773096</v>
      </c>
      <c r="V243" s="103">
        <f t="shared" si="43"/>
        <v>6524.5056304773098</v>
      </c>
      <c r="Z243" s="85"/>
      <c r="AA243" s="85"/>
    </row>
    <row r="244" spans="1:28" x14ac:dyDescent="0.2">
      <c r="A244" s="107">
        <v>3</v>
      </c>
      <c r="B244" s="224">
        <v>40238</v>
      </c>
      <c r="C244" s="106">
        <f t="shared" si="44"/>
        <v>6990</v>
      </c>
      <c r="D244" s="92">
        <f t="shared" si="49"/>
        <v>3800.6375428043875</v>
      </c>
      <c r="E244" s="92">
        <f t="shared" si="50"/>
        <v>702.7135761339282</v>
      </c>
      <c r="F244" s="92">
        <f t="shared" si="50"/>
        <v>0.31682421127823091</v>
      </c>
      <c r="G244" s="92">
        <f t="shared" si="50"/>
        <v>41.224943799132291</v>
      </c>
      <c r="H244" s="92">
        <f t="shared" si="50"/>
        <v>243.19422819595775</v>
      </c>
      <c r="I244" s="92">
        <f t="shared" si="50"/>
        <v>251.15014013124119</v>
      </c>
      <c r="J244" s="92">
        <f t="shared" si="50"/>
        <v>114.40901354687297</v>
      </c>
      <c r="K244" s="92">
        <f t="shared" si="50"/>
        <v>77.914186234577954</v>
      </c>
      <c r="L244" s="92">
        <f t="shared" si="50"/>
        <v>256.85565438270885</v>
      </c>
      <c r="M244" s="92">
        <f t="shared" si="50"/>
        <v>163.45930974106642</v>
      </c>
      <c r="N244" s="92">
        <f t="shared" si="50"/>
        <v>0</v>
      </c>
      <c r="O244" s="92">
        <f t="shared" si="50"/>
        <v>310.64955486285521</v>
      </c>
      <c r="P244" s="92">
        <f t="shared" si="50"/>
        <v>91.684639525208979</v>
      </c>
      <c r="Q244" s="92">
        <f t="shared" si="50"/>
        <v>55.990114462023854</v>
      </c>
      <c r="R244" s="250">
        <f>IF('Share Price Input'!H245&gt;1,'Share Price Input'!H245,NA())</f>
        <v>6118.5</v>
      </c>
      <c r="S244" s="92">
        <f t="shared" si="40"/>
        <v>0</v>
      </c>
      <c r="T244" s="92">
        <f t="shared" si="41"/>
        <v>6110.1931619312381</v>
      </c>
      <c r="U244" s="102">
        <f t="shared" si="42"/>
        <v>6110.1931619312381</v>
      </c>
      <c r="V244" s="103">
        <f t="shared" si="43"/>
        <v>6110.1865958312383</v>
      </c>
      <c r="Z244" s="85"/>
      <c r="AA244" s="85"/>
    </row>
    <row r="245" spans="1:28" x14ac:dyDescent="0.2">
      <c r="A245" s="107">
        <v>4</v>
      </c>
      <c r="B245" s="224">
        <v>40269</v>
      </c>
      <c r="C245" s="106">
        <f t="shared" si="44"/>
        <v>7020</v>
      </c>
      <c r="D245" s="92">
        <f t="shared" si="49"/>
        <v>3835.509251367961</v>
      </c>
      <c r="E245" s="92">
        <f t="shared" si="50"/>
        <v>727.35760590719872</v>
      </c>
      <c r="F245" s="92">
        <f t="shared" si="50"/>
        <v>12.187816245715652</v>
      </c>
      <c r="G245" s="92">
        <f t="shared" si="50"/>
        <v>29.811512836026253</v>
      </c>
      <c r="H245" s="92">
        <f t="shared" si="50"/>
        <v>245.63881425469629</v>
      </c>
      <c r="I245" s="92">
        <f t="shared" si="50"/>
        <v>254.0517643313959</v>
      </c>
      <c r="J245" s="92">
        <f t="shared" si="50"/>
        <v>129.84525669268393</v>
      </c>
      <c r="K245" s="92">
        <f t="shared" si="50"/>
        <v>10.974002911621483</v>
      </c>
      <c r="L245" s="92">
        <f t="shared" si="50"/>
        <v>264.13716174542481</v>
      </c>
      <c r="M245" s="92">
        <f t="shared" si="50"/>
        <v>176.91539819470631</v>
      </c>
      <c r="N245" s="92">
        <f t="shared" si="50"/>
        <v>0</v>
      </c>
      <c r="O245" s="92">
        <f t="shared" si="50"/>
        <v>318.40755842202441</v>
      </c>
      <c r="P245" s="92">
        <f t="shared" si="50"/>
        <v>132.45967719403086</v>
      </c>
      <c r="Q245" s="92">
        <f t="shared" si="50"/>
        <v>148.18727763987687</v>
      </c>
      <c r="R245" s="250">
        <f>IF('Share Price Input'!H246&gt;1,'Share Price Input'!H246,NA())</f>
        <v>6456.4</v>
      </c>
      <c r="S245" s="92">
        <f t="shared" si="40"/>
        <v>0</v>
      </c>
      <c r="T245" s="92">
        <f t="shared" si="41"/>
        <v>6285.4765316433623</v>
      </c>
      <c r="U245" s="102">
        <f t="shared" si="42"/>
        <v>6285.4765316433623</v>
      </c>
      <c r="V245" s="103">
        <f t="shared" si="43"/>
        <v>6285.4699655433624</v>
      </c>
      <c r="Z245" s="85"/>
      <c r="AA245" s="85"/>
    </row>
    <row r="246" spans="1:28" x14ac:dyDescent="0.2">
      <c r="A246" s="107">
        <v>5</v>
      </c>
      <c r="B246" s="224">
        <v>40299</v>
      </c>
      <c r="C246" s="106">
        <f t="shared" si="44"/>
        <v>7050</v>
      </c>
      <c r="D246" s="92">
        <f t="shared" si="49"/>
        <v>3867.1608529944028</v>
      </c>
      <c r="E246" s="92">
        <f t="shared" si="50"/>
        <v>751.82633430281157</v>
      </c>
      <c r="F246" s="92">
        <f t="shared" si="50"/>
        <v>53.457855112619384</v>
      </c>
      <c r="G246" s="92">
        <f t="shared" si="50"/>
        <v>20.090443750552993</v>
      </c>
      <c r="H246" s="92">
        <f t="shared" si="50"/>
        <v>247.17377974953359</v>
      </c>
      <c r="I246" s="92">
        <f t="shared" si="50"/>
        <v>256.94349068672216</v>
      </c>
      <c r="J246" s="92">
        <f t="shared" si="50"/>
        <v>145.70843705616443</v>
      </c>
      <c r="K246" s="92">
        <f t="shared" si="50"/>
        <v>5.7016305343223053</v>
      </c>
      <c r="L246" s="92">
        <f t="shared" si="50"/>
        <v>271.48166876765106</v>
      </c>
      <c r="M246" s="92">
        <f t="shared" si="50"/>
        <v>190.68818141096017</v>
      </c>
      <c r="N246" s="92">
        <f t="shared" si="50"/>
        <v>0</v>
      </c>
      <c r="O246" s="92">
        <f t="shared" si="50"/>
        <v>326.2466888997094</v>
      </c>
      <c r="P246" s="92">
        <f t="shared" si="50"/>
        <v>179.60868035627664</v>
      </c>
      <c r="Q246" s="92">
        <f t="shared" si="50"/>
        <v>524.36397790390834</v>
      </c>
      <c r="R246" s="250">
        <f>IF('Share Price Input'!H247&gt;1,'Share Price Input'!H247,NA())</f>
        <v>6605.05</v>
      </c>
      <c r="S246" s="92">
        <f t="shared" si="40"/>
        <v>0</v>
      </c>
      <c r="T246" s="92">
        <f t="shared" si="41"/>
        <v>6840.4454554256354</v>
      </c>
      <c r="U246" s="102">
        <f t="shared" si="42"/>
        <v>6840.4454554256354</v>
      </c>
      <c r="V246" s="103">
        <f t="shared" si="43"/>
        <v>6840.4388893256355</v>
      </c>
      <c r="Z246" s="85"/>
      <c r="AA246" s="85"/>
    </row>
    <row r="247" spans="1:28" x14ac:dyDescent="0.2">
      <c r="A247" s="107">
        <v>6</v>
      </c>
      <c r="B247" s="224">
        <v>40330</v>
      </c>
      <c r="C247" s="106">
        <f t="shared" si="44"/>
        <v>7080</v>
      </c>
      <c r="D247" s="92">
        <f t="shared" si="49"/>
        <v>3895.5368200191715</v>
      </c>
      <c r="E247" s="92">
        <f t="shared" ref="E247:Q256" si="51">(SIN(($C247*PI()/180*E$6+E$7*PI()/180))*E$5)+E$5</f>
        <v>776.08006581057111</v>
      </c>
      <c r="F247" s="92">
        <f t="shared" si="51"/>
        <v>113.26599651163889</v>
      </c>
      <c r="G247" s="92">
        <f t="shared" si="51"/>
        <v>12.183295214416518</v>
      </c>
      <c r="H247" s="92">
        <f t="shared" si="51"/>
        <v>247.78765556778347</v>
      </c>
      <c r="I247" s="92">
        <f t="shared" si="51"/>
        <v>259.82471791995329</v>
      </c>
      <c r="J247" s="92">
        <f t="shared" si="51"/>
        <v>161.87197554041208</v>
      </c>
      <c r="K247" s="92">
        <f t="shared" si="51"/>
        <v>63.266512487124373</v>
      </c>
      <c r="L247" s="92">
        <f t="shared" si="51"/>
        <v>278.88704870087963</v>
      </c>
      <c r="M247" s="92">
        <f t="shared" si="51"/>
        <v>204.74535827401655</v>
      </c>
      <c r="N247" s="92">
        <f t="shared" si="51"/>
        <v>0</v>
      </c>
      <c r="O247" s="92">
        <f t="shared" si="51"/>
        <v>334.1662383254685</v>
      </c>
      <c r="P247" s="92">
        <f t="shared" si="51"/>
        <v>232.45712842689227</v>
      </c>
      <c r="Q247" s="92">
        <f t="shared" si="51"/>
        <v>283.12766366820762</v>
      </c>
      <c r="R247" s="250">
        <f>IF('Share Price Input'!H248&gt;1,'Share Price Input'!H248,NA())</f>
        <v>6758.9</v>
      </c>
      <c r="S247" s="92">
        <f t="shared" si="40"/>
        <v>0</v>
      </c>
      <c r="T247" s="92">
        <f t="shared" si="41"/>
        <v>6863.1939103665363</v>
      </c>
      <c r="U247" s="102">
        <f t="shared" si="42"/>
        <v>6863.1939103665363</v>
      </c>
      <c r="V247" s="103">
        <f t="shared" si="43"/>
        <v>6863.1873442665365</v>
      </c>
      <c r="Z247" s="85"/>
      <c r="AA247" s="85"/>
    </row>
    <row r="248" spans="1:28" x14ac:dyDescent="0.2">
      <c r="A248" s="107">
        <v>7</v>
      </c>
      <c r="B248" s="224">
        <v>40360</v>
      </c>
      <c r="C248" s="106">
        <f t="shared" si="44"/>
        <v>7110</v>
      </c>
      <c r="D248" s="92">
        <f t="shared" si="49"/>
        <v>3920.5873713538849</v>
      </c>
      <c r="E248" s="92">
        <f t="shared" si="51"/>
        <v>800.07945370878031</v>
      </c>
      <c r="F248" s="92">
        <f t="shared" si="51"/>
        <v>175.87266494740848</v>
      </c>
      <c r="G248" s="92">
        <f t="shared" si="51"/>
        <v>6.1889434381004946</v>
      </c>
      <c r="H248" s="92">
        <f t="shared" si="51"/>
        <v>247.47585488911756</v>
      </c>
      <c r="I248" s="92">
        <f t="shared" si="51"/>
        <v>262.69484693690663</v>
      </c>
      <c r="J248" s="92">
        <f t="shared" si="51"/>
        <v>178.20689636269159</v>
      </c>
      <c r="K248" s="92">
        <f t="shared" si="51"/>
        <v>170.90041740119614</v>
      </c>
      <c r="L248" s="92">
        <f t="shared" si="51"/>
        <v>286.35115716963685</v>
      </c>
      <c r="M248" s="92">
        <f t="shared" si="51"/>
        <v>219.05396068362666</v>
      </c>
      <c r="N248" s="92">
        <f t="shared" si="51"/>
        <v>0</v>
      </c>
      <c r="O248" s="92">
        <f t="shared" si="51"/>
        <v>342.1654914660279</v>
      </c>
      <c r="P248" s="92">
        <f t="shared" si="51"/>
        <v>290.24896372233712</v>
      </c>
      <c r="Q248" s="92">
        <f t="shared" si="51"/>
        <v>2.5274716057113551</v>
      </c>
      <c r="R248" s="250">
        <f>IF('Share Price Input'!H249&gt;1,'Share Price Input'!H249,NA())</f>
        <v>6400.2999999999993</v>
      </c>
      <c r="S248" s="92">
        <f t="shared" si="40"/>
        <v>0</v>
      </c>
      <c r="T248" s="92">
        <f t="shared" si="41"/>
        <v>6902.346927585425</v>
      </c>
      <c r="U248" s="102">
        <f t="shared" si="42"/>
        <v>6902.346927585425</v>
      </c>
      <c r="V248" s="103">
        <f t="shared" si="43"/>
        <v>6902.3403614854251</v>
      </c>
      <c r="Z248" s="85"/>
      <c r="AA248" s="85"/>
    </row>
    <row r="249" spans="1:28" x14ac:dyDescent="0.2">
      <c r="A249" s="107">
        <v>8</v>
      </c>
      <c r="B249" s="224">
        <v>40391</v>
      </c>
      <c r="C249" s="106">
        <f t="shared" si="44"/>
        <v>7140</v>
      </c>
      <c r="D249" s="92">
        <f t="shared" si="49"/>
        <v>3942.2685598192729</v>
      </c>
      <c r="E249" s="92">
        <f t="shared" si="51"/>
        <v>823.78556389626317</v>
      </c>
      <c r="F249" s="92">
        <f t="shared" si="51"/>
        <v>224.80180279119344</v>
      </c>
      <c r="G249" s="92">
        <f t="shared" si="51"/>
        <v>2.1823457573922269</v>
      </c>
      <c r="H249" s="92">
        <f t="shared" si="51"/>
        <v>246.24070745784041</v>
      </c>
      <c r="I249" s="92">
        <f t="shared" si="51"/>
        <v>265.55328095105529</v>
      </c>
      <c r="J249" s="92">
        <f t="shared" si="51"/>
        <v>194.582856207335</v>
      </c>
      <c r="K249" s="92">
        <f t="shared" si="51"/>
        <v>304.72950840841941</v>
      </c>
      <c r="L249" s="92">
        <f t="shared" si="51"/>
        <v>293.87183279243004</v>
      </c>
      <c r="M249" s="92">
        <f t="shared" si="51"/>
        <v>233.58043087472035</v>
      </c>
      <c r="N249" s="92">
        <f t="shared" si="51"/>
        <v>0</v>
      </c>
      <c r="O249" s="92">
        <f t="shared" si="51"/>
        <v>350.24372588988865</v>
      </c>
      <c r="P249" s="92">
        <f t="shared" si="51"/>
        <v>352.15740773319919</v>
      </c>
      <c r="Q249" s="92">
        <f t="shared" si="51"/>
        <v>354.93604712796639</v>
      </c>
      <c r="R249" s="250">
        <f>IF('Share Price Input'!H250&gt;1,'Share Price Input'!H250,NA())</f>
        <v>6749.2999999999993</v>
      </c>
      <c r="S249" s="92">
        <f t="shared" si="40"/>
        <v>0</v>
      </c>
      <c r="T249" s="92">
        <f t="shared" si="41"/>
        <v>7588.9275036069748</v>
      </c>
      <c r="U249" s="102">
        <f t="shared" si="42"/>
        <v>7588.9275036069748</v>
      </c>
      <c r="V249" s="103">
        <f t="shared" si="43"/>
        <v>7588.920937506975</v>
      </c>
      <c r="Z249" s="85"/>
      <c r="AA249" s="85"/>
    </row>
    <row r="250" spans="1:28" x14ac:dyDescent="0.2">
      <c r="A250" s="107">
        <v>9</v>
      </c>
      <c r="B250" s="224">
        <v>40422</v>
      </c>
      <c r="C250" s="106">
        <f t="shared" si="44"/>
        <v>7170</v>
      </c>
      <c r="D250" s="92">
        <f t="shared" si="49"/>
        <v>3960.5423492434438</v>
      </c>
      <c r="E250" s="92">
        <f t="shared" si="51"/>
        <v>847.15993805497646</v>
      </c>
      <c r="F250" s="92">
        <f t="shared" si="51"/>
        <v>247.17683770683647</v>
      </c>
      <c r="G250" s="92">
        <f t="shared" si="51"/>
        <v>0.21360331732438453</v>
      </c>
      <c r="H250" s="92">
        <f t="shared" si="51"/>
        <v>244.09144217526691</v>
      </c>
      <c r="I250" s="92">
        <f t="shared" si="51"/>
        <v>268.39942560761529</v>
      </c>
      <c r="J250" s="92">
        <f t="shared" si="51"/>
        <v>210.86918429076815</v>
      </c>
      <c r="K250" s="92">
        <f t="shared" si="51"/>
        <v>435.06970139546877</v>
      </c>
      <c r="L250" s="92">
        <f t="shared" si="51"/>
        <v>301.44689780761803</v>
      </c>
      <c r="M250" s="92">
        <f t="shared" si="51"/>
        <v>248.2907001199716</v>
      </c>
      <c r="N250" s="92">
        <f t="shared" si="51"/>
        <v>0</v>
      </c>
      <c r="O250" s="92">
        <f t="shared" si="51"/>
        <v>358.40021203255912</v>
      </c>
      <c r="P250" s="92">
        <f t="shared" si="51"/>
        <v>417.29678913932719</v>
      </c>
      <c r="Q250" s="92">
        <f t="shared" si="51"/>
        <v>495.91388914996946</v>
      </c>
      <c r="R250" s="250">
        <f>IF('Share Price Input'!H251&gt;1,'Share Price Input'!H251,NA())</f>
        <v>7065.25</v>
      </c>
      <c r="S250" s="92">
        <f t="shared" si="40"/>
        <v>0</v>
      </c>
      <c r="T250" s="92">
        <f t="shared" si="41"/>
        <v>8034.8644039411474</v>
      </c>
      <c r="U250" s="102">
        <f t="shared" si="42"/>
        <v>8034.8644039411474</v>
      </c>
      <c r="V250" s="103">
        <f t="shared" si="43"/>
        <v>8034.8578378411476</v>
      </c>
      <c r="Z250" s="85"/>
      <c r="AA250" s="85"/>
    </row>
    <row r="251" spans="1:28" x14ac:dyDescent="0.2">
      <c r="A251" s="107">
        <v>10</v>
      </c>
      <c r="B251" s="224">
        <v>40452</v>
      </c>
      <c r="C251" s="106">
        <f t="shared" si="44"/>
        <v>7200</v>
      </c>
      <c r="D251" s="92">
        <f t="shared" si="49"/>
        <v>3975.3766811902756</v>
      </c>
      <c r="E251" s="92">
        <f t="shared" si="51"/>
        <v>870.16465604077803</v>
      </c>
      <c r="F251" s="92">
        <f t="shared" si="51"/>
        <v>237.10938154135314</v>
      </c>
      <c r="G251" s="92">
        <f t="shared" si="51"/>
        <v>0.30733457434814682</v>
      </c>
      <c r="H251" s="92">
        <f t="shared" si="51"/>
        <v>241.04411814227029</v>
      </c>
      <c r="I251" s="92">
        <f t="shared" si="51"/>
        <v>271.23268910713227</v>
      </c>
      <c r="J251" s="92">
        <f t="shared" si="51"/>
        <v>226.93592503955944</v>
      </c>
      <c r="K251" s="92">
        <f t="shared" si="51"/>
        <v>533.01077047008403</v>
      </c>
      <c r="L251" s="92">
        <f t="shared" si="51"/>
        <v>309.0741587040286</v>
      </c>
      <c r="M251" s="92">
        <f t="shared" si="51"/>
        <v>263.15026863069954</v>
      </c>
      <c r="N251" s="92">
        <f t="shared" si="51"/>
        <v>0</v>
      </c>
      <c r="O251" s="92">
        <f t="shared" si="51"/>
        <v>366.63421326245555</v>
      </c>
      <c r="P251" s="92">
        <f t="shared" si="51"/>
        <v>484.73521435423646</v>
      </c>
      <c r="Q251" s="92">
        <f t="shared" si="51"/>
        <v>87.650663730004794</v>
      </c>
      <c r="R251" s="250">
        <f>IF('Share Price Input'!H252&gt;1,'Share Price Input'!H252,NA())</f>
        <v>7346.5</v>
      </c>
      <c r="S251" s="92">
        <f t="shared" si="40"/>
        <v>0</v>
      </c>
      <c r="T251" s="92">
        <f t="shared" si="41"/>
        <v>7866.419508687226</v>
      </c>
      <c r="U251" s="102">
        <f t="shared" si="42"/>
        <v>7866.419508687226</v>
      </c>
      <c r="V251" s="103">
        <f t="shared" si="43"/>
        <v>7866.4129425872261</v>
      </c>
      <c r="Z251" s="85"/>
      <c r="AA251" s="85"/>
      <c r="AB251" s="85"/>
    </row>
    <row r="252" spans="1:28" x14ac:dyDescent="0.2">
      <c r="A252" s="107">
        <v>11</v>
      </c>
      <c r="B252" s="224">
        <v>40483</v>
      </c>
      <c r="C252" s="106">
        <f t="shared" si="44"/>
        <v>7230</v>
      </c>
      <c r="D252" s="92">
        <f t="shared" si="49"/>
        <v>3986.7455312007924</v>
      </c>
      <c r="E252" s="92">
        <f t="shared" si="51"/>
        <v>892.762397401101</v>
      </c>
      <c r="F252" s="92">
        <f t="shared" si="51"/>
        <v>197.24886433313617</v>
      </c>
      <c r="G252" s="92">
        <f t="shared" si="51"/>
        <v>2.4623674508863758</v>
      </c>
      <c r="H252" s="92">
        <f t="shared" si="51"/>
        <v>237.12150466724455</v>
      </c>
      <c r="I252" s="92">
        <f t="shared" si="51"/>
        <v>274.05248232853342</v>
      </c>
      <c r="J252" s="92">
        <f t="shared" si="51"/>
        <v>242.6548750614788</v>
      </c>
      <c r="K252" s="92">
        <f t="shared" si="51"/>
        <v>576.8288070957941</v>
      </c>
      <c r="L252" s="92">
        <f t="shared" si="51"/>
        <v>316.7514068561286</v>
      </c>
      <c r="M252" s="92">
        <f t="shared" si="51"/>
        <v>278.12428646874775</v>
      </c>
      <c r="N252" s="92">
        <f t="shared" si="51"/>
        <v>0</v>
      </c>
      <c r="O252" s="92">
        <f t="shared" si="51"/>
        <v>374.94498594741685</v>
      </c>
      <c r="P252" s="92">
        <f t="shared" si="51"/>
        <v>553.50789933201747</v>
      </c>
      <c r="Q252" s="92">
        <f t="shared" si="51"/>
        <v>108.42447852782487</v>
      </c>
      <c r="R252" s="250">
        <f>IF('Share Price Input'!H253&gt;1,'Share Price Input'!H253,NA())</f>
        <v>7547</v>
      </c>
      <c r="S252" s="92">
        <f t="shared" si="40"/>
        <v>0</v>
      </c>
      <c r="T252" s="92">
        <f t="shared" si="41"/>
        <v>8041.6233205711023</v>
      </c>
      <c r="U252" s="102">
        <f t="shared" si="42"/>
        <v>8041.6233205711023</v>
      </c>
      <c r="V252" s="103">
        <f t="shared" si="43"/>
        <v>8041.6167544711025</v>
      </c>
      <c r="Z252" s="85"/>
      <c r="AA252" s="85"/>
    </row>
    <row r="253" spans="1:28" x14ac:dyDescent="0.2">
      <c r="A253" s="107">
        <v>12</v>
      </c>
      <c r="B253" s="224">
        <v>40513</v>
      </c>
      <c r="C253" s="106">
        <f t="shared" si="44"/>
        <v>7260</v>
      </c>
      <c r="D253" s="92">
        <f t="shared" si="49"/>
        <v>3994.6289544489159</v>
      </c>
      <c r="E253" s="92">
        <f t="shared" si="51"/>
        <v>914.91650191976817</v>
      </c>
      <c r="F253" s="92">
        <f t="shared" si="51"/>
        <v>138.0852897038817</v>
      </c>
      <c r="G253" s="92">
        <f t="shared" si="51"/>
        <v>6.651753991766185</v>
      </c>
      <c r="H253" s="92">
        <f t="shared" si="51"/>
        <v>232.35291113604939</v>
      </c>
      <c r="I253" s="92">
        <f t="shared" si="51"/>
        <v>276.85821895162348</v>
      </c>
      <c r="J253" s="92">
        <f t="shared" si="51"/>
        <v>257.90060613517352</v>
      </c>
      <c r="K253" s="92">
        <f t="shared" si="51"/>
        <v>556.80471152314408</v>
      </c>
      <c r="L253" s="92">
        <f t="shared" si="51"/>
        <v>324.47641916357856</v>
      </c>
      <c r="M253" s="92">
        <f t="shared" si="51"/>
        <v>293.17763527955356</v>
      </c>
      <c r="N253" s="92">
        <f t="shared" si="51"/>
        <v>0</v>
      </c>
      <c r="O253" s="92">
        <f t="shared" si="51"/>
        <v>383.331779521876</v>
      </c>
      <c r="P253" s="92">
        <f t="shared" si="51"/>
        <v>622.63097191004294</v>
      </c>
      <c r="Q253" s="92">
        <f t="shared" si="51"/>
        <v>508.45723215214957</v>
      </c>
      <c r="R253" s="250">
        <f>IF('Share Price Input'!H254&gt;1,'Share Price Input'!H254,NA())</f>
        <v>7652.95</v>
      </c>
      <c r="S253" s="92">
        <f t="shared" si="40"/>
        <v>0</v>
      </c>
      <c r="T253" s="92">
        <f t="shared" si="41"/>
        <v>8510.2664197375216</v>
      </c>
      <c r="U253" s="102">
        <f t="shared" si="42"/>
        <v>8510.2664197375216</v>
      </c>
      <c r="V253" s="103">
        <f t="shared" si="43"/>
        <v>8510.2598536375208</v>
      </c>
      <c r="Z253" s="85"/>
      <c r="AA253" s="85"/>
    </row>
    <row r="254" spans="1:28" x14ac:dyDescent="0.2">
      <c r="A254" s="107">
        <v>1</v>
      </c>
      <c r="B254" s="224">
        <v>40544</v>
      </c>
      <c r="C254" s="106">
        <f t="shared" si="44"/>
        <v>7290</v>
      </c>
      <c r="D254" s="92">
        <f t="shared" si="49"/>
        <v>3999.0131207314635</v>
      </c>
      <c r="E254" s="92">
        <f t="shared" si="51"/>
        <v>936.59102909069031</v>
      </c>
      <c r="F254" s="92">
        <f t="shared" si="51"/>
        <v>75.188603946359763</v>
      </c>
      <c r="G254" s="92">
        <f t="shared" si="51"/>
        <v>12.823107339257064</v>
      </c>
      <c r="H254" s="92">
        <f t="shared" si="51"/>
        <v>226.77396801513436</v>
      </c>
      <c r="I254" s="92">
        <f t="shared" si="51"/>
        <v>279.64931557899826</v>
      </c>
      <c r="J254" s="92">
        <f t="shared" si="51"/>
        <v>272.55146605555575</v>
      </c>
      <c r="K254" s="92">
        <f t="shared" si="51"/>
        <v>477.37994661195626</v>
      </c>
      <c r="L254" s="92">
        <f t="shared" si="51"/>
        <v>332.24695869497521</v>
      </c>
      <c r="M254" s="92">
        <f t="shared" si="51"/>
        <v>308.27501065473018</v>
      </c>
      <c r="N254" s="92">
        <f t="shared" si="51"/>
        <v>0</v>
      </c>
      <c r="O254" s="92">
        <f t="shared" si="51"/>
        <v>391.79383655463323</v>
      </c>
      <c r="P254" s="92">
        <f t="shared" si="51"/>
        <v>691.11554722905055</v>
      </c>
      <c r="Q254" s="92">
        <f t="shared" si="51"/>
        <v>329.19262844142702</v>
      </c>
      <c r="R254" s="250">
        <f>IF('Share Price Input'!H255&gt;1,'Share Price Input'!H255,NA())</f>
        <v>7192.35</v>
      </c>
      <c r="S254" s="92">
        <f t="shared" si="40"/>
        <v>0</v>
      </c>
      <c r="T254" s="92">
        <f t="shared" si="41"/>
        <v>8332.5879728442305</v>
      </c>
      <c r="U254" s="102">
        <f t="shared" si="42"/>
        <v>8332.5879728442305</v>
      </c>
      <c r="V254" s="103">
        <f t="shared" si="43"/>
        <v>8332.5814067442298</v>
      </c>
      <c r="Z254" s="85"/>
      <c r="AA254" s="85"/>
    </row>
    <row r="255" spans="1:28" x14ac:dyDescent="0.2">
      <c r="A255" s="107">
        <v>2</v>
      </c>
      <c r="B255" s="224">
        <v>40575</v>
      </c>
      <c r="C255" s="106">
        <f t="shared" si="44"/>
        <v>7320</v>
      </c>
      <c r="D255" s="92">
        <f t="shared" si="49"/>
        <v>3999.8903387310243</v>
      </c>
      <c r="E255" s="92">
        <f t="shared" si="51"/>
        <v>957.75081642399914</v>
      </c>
      <c r="F255" s="92">
        <f t="shared" si="51"/>
        <v>25.111187902563614</v>
      </c>
      <c r="G255" s="92">
        <f t="shared" si="51"/>
        <v>20.899256812959834</v>
      </c>
      <c r="H255" s="92">
        <f t="shared" si="51"/>
        <v>220.42636062416241</v>
      </c>
      <c r="I255" s="92">
        <f t="shared" si="51"/>
        <v>282.4251918573521</v>
      </c>
      <c r="J255" s="92">
        <f t="shared" si="51"/>
        <v>286.49054934875232</v>
      </c>
      <c r="K255" s="92">
        <f t="shared" si="51"/>
        <v>356.17139509347783</v>
      </c>
      <c r="L255" s="92">
        <f t="shared" si="51"/>
        <v>340.06077533559949</v>
      </c>
      <c r="M255" s="92">
        <f t="shared" si="51"/>
        <v>323.3810049310099</v>
      </c>
      <c r="N255" s="92">
        <f t="shared" si="51"/>
        <v>0</v>
      </c>
      <c r="O255" s="92">
        <f t="shared" si="51"/>
        <v>400.33039281727417</v>
      </c>
      <c r="P255" s="92">
        <f t="shared" si="51"/>
        <v>757.98187486563461</v>
      </c>
      <c r="Q255" s="92">
        <f t="shared" si="51"/>
        <v>0.18353027746093176</v>
      </c>
      <c r="R255" s="250">
        <f>IF('Share Price Input'!H256&gt;1,'Share Price Input'!H256,NA())</f>
        <v>7605.2999999999993</v>
      </c>
      <c r="S255" s="92">
        <f t="shared" si="40"/>
        <v>0</v>
      </c>
      <c r="T255" s="92">
        <f t="shared" si="41"/>
        <v>7971.0961089212706</v>
      </c>
      <c r="U255" s="102">
        <f t="shared" si="42"/>
        <v>7971.0961089212706</v>
      </c>
      <c r="V255" s="103">
        <f t="shared" si="43"/>
        <v>7971.0895428212707</v>
      </c>
      <c r="Z255" s="85"/>
      <c r="AA255" s="85"/>
    </row>
    <row r="256" spans="1:28" x14ac:dyDescent="0.2">
      <c r="A256" s="107">
        <v>3</v>
      </c>
      <c r="B256" s="224">
        <v>40603</v>
      </c>
      <c r="C256" s="106">
        <f t="shared" si="44"/>
        <v>7350</v>
      </c>
      <c r="D256" s="92">
        <f t="shared" si="49"/>
        <v>3997.2590695091476</v>
      </c>
      <c r="E256" s="92">
        <f t="shared" si="51"/>
        <v>978.36153648999152</v>
      </c>
      <c r="F256" s="92">
        <f t="shared" si="51"/>
        <v>1.0318037275614529</v>
      </c>
      <c r="G256" s="92">
        <f t="shared" si="51"/>
        <v>30.779212902988746</v>
      </c>
      <c r="H256" s="92">
        <f t="shared" si="51"/>
        <v>213.35751766736195</v>
      </c>
      <c r="I256" s="92">
        <f t="shared" si="51"/>
        <v>285.18527059814846</v>
      </c>
      <c r="J256" s="92">
        <f t="shared" si="51"/>
        <v>299.60663011084796</v>
      </c>
      <c r="K256" s="92">
        <f t="shared" si="51"/>
        <v>220.0638307597917</v>
      </c>
      <c r="L256" s="92">
        <f t="shared" si="51"/>
        <v>347.91560643898191</v>
      </c>
      <c r="M256" s="92">
        <f t="shared" si="51"/>
        <v>338.46019023133346</v>
      </c>
      <c r="N256" s="92">
        <f t="shared" si="51"/>
        <v>0</v>
      </c>
      <c r="O256" s="92">
        <f t="shared" si="51"/>
        <v>408.94067735317549</v>
      </c>
      <c r="P256" s="92">
        <f t="shared" si="51"/>
        <v>822.27335528612241</v>
      </c>
      <c r="Q256" s="92">
        <f t="shared" si="51"/>
        <v>309.79973908824849</v>
      </c>
      <c r="R256" s="250">
        <f>IF('Share Price Input'!H257&gt;1,'Share Price Input'!H257,NA())</f>
        <v>7684.25</v>
      </c>
      <c r="S256" s="92">
        <f t="shared" si="40"/>
        <v>0</v>
      </c>
      <c r="T256" s="92">
        <f t="shared" si="41"/>
        <v>8253.0278740637004</v>
      </c>
      <c r="U256" s="102">
        <f t="shared" si="42"/>
        <v>8253.0278740637004</v>
      </c>
      <c r="V256" s="103">
        <f t="shared" si="43"/>
        <v>8253.0213079636997</v>
      </c>
      <c r="Z256" s="85"/>
      <c r="AA256" s="85"/>
    </row>
    <row r="257" spans="1:28" x14ac:dyDescent="0.2">
      <c r="A257" s="107">
        <v>4</v>
      </c>
      <c r="B257" s="224">
        <v>40634</v>
      </c>
      <c r="C257" s="106">
        <f t="shared" si="44"/>
        <v>7380</v>
      </c>
      <c r="D257" s="92">
        <f t="shared" si="49"/>
        <v>3991.1239292061596</v>
      </c>
      <c r="E257" s="92">
        <f t="shared" ref="E257:Q266" si="52">(SIN(($C257*PI()/180*E$6+E$7*PI()/180))*E$5)+E$5</f>
        <v>998.38975260837628</v>
      </c>
      <c r="F257" s="92">
        <f t="shared" si="52"/>
        <v>9.287369376646879</v>
      </c>
      <c r="G257" s="92">
        <f t="shared" si="52"/>
        <v>42.339430109539705</v>
      </c>
      <c r="H257" s="92">
        <f t="shared" si="52"/>
        <v>205.62025685086729</v>
      </c>
      <c r="I257" s="92">
        <f t="shared" si="52"/>
        <v>287.92897789763686</v>
      </c>
      <c r="J257" s="92">
        <f t="shared" si="52"/>
        <v>311.79504952692145</v>
      </c>
      <c r="K257" s="92">
        <f t="shared" si="52"/>
        <v>99.246716587390068</v>
      </c>
      <c r="L257" s="92">
        <f t="shared" si="52"/>
        <v>355.80917748209754</v>
      </c>
      <c r="M257" s="92">
        <f t="shared" si="52"/>
        <v>353.47720155335884</v>
      </c>
      <c r="N257" s="92">
        <f t="shared" si="52"/>
        <v>0</v>
      </c>
      <c r="O257" s="92">
        <f t="shared" si="52"/>
        <v>417.62391254714578</v>
      </c>
      <c r="P257" s="92">
        <f t="shared" si="52"/>
        <v>883.07022510043555</v>
      </c>
      <c r="Q257" s="92">
        <f t="shared" si="52"/>
        <v>516.14058883990697</v>
      </c>
      <c r="R257" s="250">
        <f>IF('Share Price Input'!H258&gt;1,'Share Price Input'!H258,NA())</f>
        <v>8145.85</v>
      </c>
      <c r="S257" s="92">
        <f t="shared" si="40"/>
        <v>0</v>
      </c>
      <c r="T257" s="92">
        <f t="shared" si="41"/>
        <v>8471.8460215864834</v>
      </c>
      <c r="U257" s="102">
        <f t="shared" si="42"/>
        <v>8471.8460215864834</v>
      </c>
      <c r="V257" s="103">
        <f t="shared" si="43"/>
        <v>8471.8394554864826</v>
      </c>
      <c r="Z257" s="85"/>
      <c r="AA257" s="85"/>
    </row>
    <row r="258" spans="1:28" x14ac:dyDescent="0.2">
      <c r="A258" s="107">
        <v>5</v>
      </c>
      <c r="B258" s="224">
        <v>40664</v>
      </c>
      <c r="C258" s="106">
        <f t="shared" si="44"/>
        <v>7410</v>
      </c>
      <c r="D258" s="92">
        <f t="shared" si="49"/>
        <v>3981.4956809428872</v>
      </c>
      <c r="E258" s="92">
        <f t="shared" si="52"/>
        <v>1017.8029730924418</v>
      </c>
      <c r="F258" s="92">
        <f t="shared" si="52"/>
        <v>47.705286007066206</v>
      </c>
      <c r="G258" s="92">
        <f t="shared" si="52"/>
        <v>55.435351837459436</v>
      </c>
      <c r="H258" s="92">
        <f t="shared" si="52"/>
        <v>197.27239023396396</v>
      </c>
      <c r="I258" s="92">
        <f t="shared" si="52"/>
        <v>290.65574325618383</v>
      </c>
      <c r="J258" s="92">
        <f t="shared" si="52"/>
        <v>322.9585509884605</v>
      </c>
      <c r="K258" s="92">
        <f t="shared" si="52"/>
        <v>20.518003249281435</v>
      </c>
      <c r="L258" s="92">
        <f t="shared" si="52"/>
        <v>363.73920272399795</v>
      </c>
      <c r="M258" s="92">
        <f t="shared" si="52"/>
        <v>368.3968197105047</v>
      </c>
      <c r="N258" s="92">
        <f t="shared" si="52"/>
        <v>0</v>
      </c>
      <c r="O258" s="92">
        <f t="shared" si="52"/>
        <v>426.37931419564097</v>
      </c>
      <c r="P258" s="92">
        <f t="shared" si="52"/>
        <v>939.50271533263367</v>
      </c>
      <c r="Q258" s="92">
        <f t="shared" si="52"/>
        <v>124.77326398721968</v>
      </c>
      <c r="R258" s="250">
        <f>IF('Share Price Input'!H259&gt;1,'Share Price Input'!H259,NA())</f>
        <v>8094.25</v>
      </c>
      <c r="S258" s="92">
        <f t="shared" si="40"/>
        <v>0</v>
      </c>
      <c r="T258" s="92">
        <f t="shared" si="41"/>
        <v>8156.6287294577414</v>
      </c>
      <c r="U258" s="102">
        <f t="shared" si="42"/>
        <v>8156.6287294577414</v>
      </c>
      <c r="V258" s="103">
        <f t="shared" si="43"/>
        <v>8156.6221633577416</v>
      </c>
      <c r="Z258" s="85"/>
      <c r="AA258" s="85"/>
    </row>
    <row r="259" spans="1:28" x14ac:dyDescent="0.2">
      <c r="A259" s="107">
        <v>6</v>
      </c>
      <c r="B259" s="224">
        <v>40695</v>
      </c>
      <c r="C259" s="106">
        <f t="shared" si="44"/>
        <v>7440</v>
      </c>
      <c r="D259" s="92">
        <f t="shared" si="49"/>
        <v>3968.3912159384836</v>
      </c>
      <c r="E259" s="92">
        <f t="shared" si="52"/>
        <v>1036.5697039601878</v>
      </c>
      <c r="F259" s="92">
        <f t="shared" si="52"/>
        <v>106.17519598130562</v>
      </c>
      <c r="G259" s="92">
        <f t="shared" si="52"/>
        <v>69.903218027438569</v>
      </c>
      <c r="H259" s="92">
        <f t="shared" si="52"/>
        <v>188.37629226301013</v>
      </c>
      <c r="I259" s="92">
        <f t="shared" si="52"/>
        <v>293.3649996968968</v>
      </c>
      <c r="J259" s="92">
        <f t="shared" si="52"/>
        <v>333.00805614542026</v>
      </c>
      <c r="K259" s="92">
        <f t="shared" si="52"/>
        <v>1.340185119980049</v>
      </c>
      <c r="L259" s="92">
        <f t="shared" si="52"/>
        <v>371.70338586769708</v>
      </c>
      <c r="M259" s="92">
        <f t="shared" si="52"/>
        <v>383.18405393101887</v>
      </c>
      <c r="N259" s="92">
        <f t="shared" si="52"/>
        <v>0</v>
      </c>
      <c r="O259" s="92">
        <f t="shared" si="52"/>
        <v>435.20609157759679</v>
      </c>
      <c r="P259" s="92">
        <f t="shared" si="52"/>
        <v>990.76349446403185</v>
      </c>
      <c r="Q259" s="92">
        <f t="shared" si="52"/>
        <v>73.490007666739075</v>
      </c>
      <c r="R259" s="250">
        <f>IF('Share Price Input'!H260&gt;1,'Share Price Input'!H260,NA())</f>
        <v>7949.95</v>
      </c>
      <c r="S259" s="92">
        <f t="shared" si="40"/>
        <v>0</v>
      </c>
      <c r="T259" s="92">
        <f t="shared" si="41"/>
        <v>8251.4693345398045</v>
      </c>
      <c r="U259" s="102">
        <f t="shared" si="42"/>
        <v>8251.4693345398045</v>
      </c>
      <c r="V259" s="103">
        <f t="shared" si="43"/>
        <v>8251.4627684398038</v>
      </c>
      <c r="Z259" s="85"/>
      <c r="AA259" s="85"/>
    </row>
    <row r="260" spans="1:28" x14ac:dyDescent="0.2">
      <c r="A260" s="107">
        <v>7</v>
      </c>
      <c r="B260" s="224">
        <v>40725</v>
      </c>
      <c r="C260" s="106">
        <f t="shared" si="44"/>
        <v>7470</v>
      </c>
      <c r="D260" s="92">
        <f t="shared" si="49"/>
        <v>3951.8335238774939</v>
      </c>
      <c r="E260" s="92">
        <f t="shared" si="52"/>
        <v>1054.6595000268678</v>
      </c>
      <c r="F260" s="92">
        <f t="shared" si="52"/>
        <v>169.30970319042126</v>
      </c>
      <c r="G260" s="92">
        <f t="shared" si="52"/>
        <v>85.562112920009838</v>
      </c>
      <c r="H260" s="92">
        <f t="shared" si="52"/>
        <v>178.99843371564782</v>
      </c>
      <c r="I260" s="92">
        <f t="shared" si="52"/>
        <v>296.05618388351718</v>
      </c>
      <c r="J260" s="92">
        <f t="shared" si="52"/>
        <v>341.86337570045293</v>
      </c>
      <c r="K260" s="92">
        <f t="shared" si="52"/>
        <v>45.967015715829746</v>
      </c>
      <c r="L260" s="92">
        <f t="shared" si="52"/>
        <v>379.6994207251044</v>
      </c>
      <c r="M260" s="92">
        <f t="shared" si="52"/>
        <v>397.80422392134392</v>
      </c>
      <c r="N260" s="92">
        <f t="shared" si="52"/>
        <v>0</v>
      </c>
      <c r="O260" s="92">
        <f t="shared" si="52"/>
        <v>444.10344752583683</v>
      </c>
      <c r="P260" s="92">
        <f t="shared" si="52"/>
        <v>1036.1192182368291</v>
      </c>
      <c r="Q260" s="92">
        <f t="shared" si="52"/>
        <v>485.1754781678041</v>
      </c>
      <c r="R260" s="250">
        <f>IF('Share Price Input'!H261&gt;1,'Share Price Input'!H261,NA())</f>
        <v>8519.2999999999993</v>
      </c>
      <c r="S260" s="92">
        <f t="shared" si="40"/>
        <v>0</v>
      </c>
      <c r="T260" s="92">
        <f t="shared" si="41"/>
        <v>8867.1450715071569</v>
      </c>
      <c r="U260" s="102">
        <f t="shared" si="42"/>
        <v>8867.1450715071569</v>
      </c>
      <c r="V260" s="103">
        <f t="shared" si="43"/>
        <v>8867.1385054071561</v>
      </c>
      <c r="Z260" s="85"/>
      <c r="AA260" s="85"/>
    </row>
    <row r="261" spans="1:28" x14ac:dyDescent="0.2">
      <c r="A261" s="107">
        <v>8</v>
      </c>
      <c r="B261" s="224">
        <v>40756</v>
      </c>
      <c r="C261" s="106">
        <f t="shared" si="44"/>
        <v>7500</v>
      </c>
      <c r="D261" s="92">
        <f t="shared" si="49"/>
        <v>3931.851652578137</v>
      </c>
      <c r="E261" s="92">
        <f t="shared" si="52"/>
        <v>1072.0430142960759</v>
      </c>
      <c r="F261" s="92">
        <f t="shared" si="52"/>
        <v>220.49383985015891</v>
      </c>
      <c r="G261" s="92">
        <f t="shared" si="52"/>
        <v>102.21622734575197</v>
      </c>
      <c r="H261" s="92">
        <f t="shared" si="52"/>
        <v>169.20888503762924</v>
      </c>
      <c r="I261" s="92">
        <f t="shared" si="52"/>
        <v>298.72873623755299</v>
      </c>
      <c r="J261" s="92">
        <f t="shared" si="52"/>
        <v>349.45384927358475</v>
      </c>
      <c r="K261" s="92">
        <f t="shared" si="52"/>
        <v>144.50000000000159</v>
      </c>
      <c r="L261" s="92">
        <f t="shared" si="52"/>
        <v>387.72499188483118</v>
      </c>
      <c r="M261" s="92">
        <f t="shared" si="52"/>
        <v>412.22304120132111</v>
      </c>
      <c r="N261" s="92">
        <f t="shared" si="52"/>
        <v>0</v>
      </c>
      <c r="O261" s="92">
        <f t="shared" si="52"/>
        <v>453.07057849906687</v>
      </c>
      <c r="P261" s="92">
        <f t="shared" si="52"/>
        <v>1074.9210209850876</v>
      </c>
      <c r="Q261" s="92">
        <f t="shared" si="52"/>
        <v>373.35120288608186</v>
      </c>
      <c r="R261" s="250">
        <f>IF('Share Price Input'!H262&gt;1,'Share Price Input'!H262,NA())</f>
        <v>9608.65</v>
      </c>
      <c r="S261" s="92">
        <f t="shared" si="40"/>
        <v>0</v>
      </c>
      <c r="T261" s="92">
        <f t="shared" si="41"/>
        <v>8989.780473975281</v>
      </c>
      <c r="U261" s="102">
        <f t="shared" si="42"/>
        <v>8989.780473975281</v>
      </c>
      <c r="V261" s="103">
        <f t="shared" si="43"/>
        <v>8989.7739078752802</v>
      </c>
      <c r="Z261" s="85"/>
      <c r="AA261" s="85"/>
    </row>
    <row r="262" spans="1:28" x14ac:dyDescent="0.2">
      <c r="A262" s="107">
        <v>9</v>
      </c>
      <c r="B262" s="224">
        <v>40787</v>
      </c>
      <c r="C262" s="106">
        <f t="shared" si="44"/>
        <v>7530</v>
      </c>
      <c r="D262" s="92">
        <f t="shared" si="49"/>
        <v>3908.4806570325536</v>
      </c>
      <c r="E262" s="92">
        <f t="shared" si="52"/>
        <v>1088.6920455692543</v>
      </c>
      <c r="F262" s="92">
        <f t="shared" si="52"/>
        <v>246.25759060348003</v>
      </c>
      <c r="G262" s="92">
        <f t="shared" si="52"/>
        <v>119.65730725254464</v>
      </c>
      <c r="H262" s="92">
        <f t="shared" si="52"/>
        <v>159.08079278326665</v>
      </c>
      <c r="I262" s="92">
        <f t="shared" si="52"/>
        <v>301.3821010546331</v>
      </c>
      <c r="J262" s="92">
        <f t="shared" si="52"/>
        <v>355.71890923159771</v>
      </c>
      <c r="K262" s="92">
        <f t="shared" si="52"/>
        <v>275.08393914078886</v>
      </c>
      <c r="L262" s="92">
        <f t="shared" si="52"/>
        <v>395.77777538266253</v>
      </c>
      <c r="M262" s="92">
        <f t="shared" si="52"/>
        <v>426.40668952048992</v>
      </c>
      <c r="N262" s="92">
        <f t="shared" si="52"/>
        <v>0</v>
      </c>
      <c r="O262" s="92">
        <f t="shared" si="52"/>
        <v>462.10667465444374</v>
      </c>
      <c r="P262" s="92">
        <f t="shared" si="52"/>
        <v>1106.6137984025549</v>
      </c>
      <c r="Q262" s="92">
        <f t="shared" si="52"/>
        <v>5.9698986025260865</v>
      </c>
      <c r="R262" s="250">
        <f>IF('Share Price Input'!H263&gt;1,'Share Price Input'!H263,NA())</f>
        <v>8521.2000000000007</v>
      </c>
      <c r="S262" s="92">
        <f t="shared" si="40"/>
        <v>0</v>
      </c>
      <c r="T262" s="92">
        <f t="shared" si="41"/>
        <v>8851.221613130796</v>
      </c>
      <c r="U262" s="102">
        <f t="shared" si="42"/>
        <v>8851.221613130796</v>
      </c>
      <c r="V262" s="103">
        <f t="shared" si="43"/>
        <v>8851.2150470307952</v>
      </c>
      <c r="Z262" s="85"/>
      <c r="AA262" s="85"/>
    </row>
    <row r="263" spans="1:28" x14ac:dyDescent="0.2">
      <c r="A263" s="107">
        <v>10</v>
      </c>
      <c r="B263" s="224">
        <v>40817</v>
      </c>
      <c r="C263" s="106">
        <f t="shared" si="44"/>
        <v>7560</v>
      </c>
      <c r="D263" s="92">
        <f t="shared" si="49"/>
        <v>3881.7615379084527</v>
      </c>
      <c r="E263" s="92">
        <f t="shared" si="52"/>
        <v>1104.5795841963718</v>
      </c>
      <c r="F263" s="92">
        <f t="shared" si="52"/>
        <v>239.82076649048719</v>
      </c>
      <c r="G263" s="92">
        <f t="shared" si="52"/>
        <v>137.66725785185102</v>
      </c>
      <c r="H263" s="92">
        <f t="shared" si="52"/>
        <v>148.68983307150467</v>
      </c>
      <c r="I263" s="92">
        <f t="shared" si="52"/>
        <v>304.01572662005583</v>
      </c>
      <c r="J263" s="92">
        <f t="shared" si="52"/>
        <v>360.60856398306134</v>
      </c>
      <c r="K263" s="92">
        <f t="shared" si="52"/>
        <v>408.75454290705454</v>
      </c>
      <c r="L263" s="92">
        <f t="shared" si="52"/>
        <v>403.85543937451052</v>
      </c>
      <c r="M263" s="92">
        <f t="shared" si="52"/>
        <v>440.32190416686262</v>
      </c>
      <c r="N263" s="92">
        <f t="shared" si="52"/>
        <v>0</v>
      </c>
      <c r="O263" s="92">
        <f t="shared" si="52"/>
        <v>471.21091992071956</v>
      </c>
      <c r="P263" s="92">
        <f t="shared" si="52"/>
        <v>1130.7441489466337</v>
      </c>
      <c r="Q263" s="92">
        <f t="shared" si="52"/>
        <v>263.34863716307314</v>
      </c>
      <c r="R263" s="250">
        <f>IF('Share Price Input'!H264&gt;1,'Share Price Input'!H264,NA())</f>
        <v>9074.9500000000007</v>
      </c>
      <c r="S263" s="92">
        <f t="shared" si="40"/>
        <v>0</v>
      </c>
      <c r="T263" s="92">
        <f t="shared" si="41"/>
        <v>9295.37229650064</v>
      </c>
      <c r="U263" s="102">
        <f t="shared" si="42"/>
        <v>9295.37229650064</v>
      </c>
      <c r="V263" s="103">
        <f t="shared" si="43"/>
        <v>9295.3657304006392</v>
      </c>
      <c r="Z263" s="85"/>
      <c r="AA263" s="85"/>
      <c r="AB263" s="85"/>
    </row>
    <row r="264" spans="1:28" x14ac:dyDescent="0.2">
      <c r="A264" s="107">
        <v>11</v>
      </c>
      <c r="B264" s="224">
        <v>40848</v>
      </c>
      <c r="C264" s="106">
        <f t="shared" si="44"/>
        <v>7590</v>
      </c>
      <c r="D264" s="92">
        <f t="shared" si="49"/>
        <v>3851.7411696199906</v>
      </c>
      <c r="E264" s="92">
        <f t="shared" si="52"/>
        <v>1119.6798558935591</v>
      </c>
      <c r="F264" s="92">
        <f t="shared" si="52"/>
        <v>202.87733219068343</v>
      </c>
      <c r="G264" s="92">
        <f t="shared" si="52"/>
        <v>156.02087082007444</v>
      </c>
      <c r="H264" s="92">
        <f t="shared" si="52"/>
        <v>138.11364614132694</v>
      </c>
      <c r="I264" s="92">
        <f t="shared" si="52"/>
        <v>306.62906532350576</v>
      </c>
      <c r="J264" s="92">
        <f t="shared" si="52"/>
        <v>364.08379688261152</v>
      </c>
      <c r="K264" s="92">
        <f t="shared" si="52"/>
        <v>515.86288059311505</v>
      </c>
      <c r="L264" s="92">
        <f t="shared" si="52"/>
        <v>411.9556448116416</v>
      </c>
      <c r="M264" s="92">
        <f t="shared" si="52"/>
        <v>453.93604998219018</v>
      </c>
      <c r="N264" s="92">
        <f t="shared" si="52"/>
        <v>0</v>
      </c>
      <c r="O264" s="92">
        <f t="shared" si="52"/>
        <v>480.38249207193292</v>
      </c>
      <c r="P264" s="92">
        <f t="shared" si="52"/>
        <v>1146.9668602676456</v>
      </c>
      <c r="Q264" s="92">
        <f t="shared" si="52"/>
        <v>528.75789302238945</v>
      </c>
      <c r="R264" s="250">
        <f>IF('Share Price Input'!H265&gt;1,'Share Price Input'!H265,NA())</f>
        <v>9210.15</v>
      </c>
      <c r="S264" s="92">
        <f t="shared" si="40"/>
        <v>0</v>
      </c>
      <c r="T264" s="92">
        <f t="shared" si="41"/>
        <v>9677.0009915206665</v>
      </c>
      <c r="U264" s="102">
        <f t="shared" si="42"/>
        <v>9677.0009915206665</v>
      </c>
      <c r="V264" s="103">
        <f t="shared" si="43"/>
        <v>9676.9944254206657</v>
      </c>
      <c r="Z264" s="85"/>
      <c r="AA264" s="85"/>
    </row>
    <row r="265" spans="1:28" x14ac:dyDescent="0.2">
      <c r="A265" s="107">
        <v>12</v>
      </c>
      <c r="B265" s="224">
        <v>40878</v>
      </c>
      <c r="C265" s="106">
        <f t="shared" si="44"/>
        <v>7620</v>
      </c>
      <c r="D265" s="92">
        <f t="shared" si="49"/>
        <v>3818.4722180941376</v>
      </c>
      <c r="E265" s="92">
        <f t="shared" si="52"/>
        <v>1133.9683635566157</v>
      </c>
      <c r="F265" s="92">
        <f t="shared" si="52"/>
        <v>145.14960910744404</v>
      </c>
      <c r="G265" s="92">
        <f t="shared" si="52"/>
        <v>174.48864045225829</v>
      </c>
      <c r="H265" s="92">
        <f t="shared" si="52"/>
        <v>127.43125623145602</v>
      </c>
      <c r="I265" s="92">
        <f t="shared" si="52"/>
        <v>309.22157377291836</v>
      </c>
      <c r="J265" s="92">
        <f t="shared" si="52"/>
        <v>366.11687756143971</v>
      </c>
      <c r="K265" s="92">
        <f t="shared" si="52"/>
        <v>572.65168925126295</v>
      </c>
      <c r="L265" s="92">
        <f t="shared" si="52"/>
        <v>420.07604611799781</v>
      </c>
      <c r="M265" s="92">
        <f t="shared" si="52"/>
        <v>467.21719790073939</v>
      </c>
      <c r="N265" s="92">
        <f t="shared" si="52"/>
        <v>0</v>
      </c>
      <c r="O265" s="92">
        <f t="shared" si="52"/>
        <v>489.62056280167553</v>
      </c>
      <c r="P265" s="92">
        <f t="shared" si="52"/>
        <v>1155.0498478675609</v>
      </c>
      <c r="Q265" s="92">
        <f t="shared" si="52"/>
        <v>166.22545900858876</v>
      </c>
      <c r="R265" s="250">
        <f>IF('Share Price Input'!H266&gt;1,'Share Price Input'!H266,NA())</f>
        <v>8091.35</v>
      </c>
      <c r="S265" s="92">
        <f t="shared" si="40"/>
        <v>0</v>
      </c>
      <c r="T265" s="92">
        <f t="shared" si="41"/>
        <v>9345.6827756240946</v>
      </c>
      <c r="U265" s="102">
        <f t="shared" si="42"/>
        <v>9345.6827756240946</v>
      </c>
      <c r="V265" s="103">
        <f t="shared" si="43"/>
        <v>9345.6762095240938</v>
      </c>
      <c r="Z265" s="85"/>
      <c r="AA265" s="85"/>
    </row>
    <row r="266" spans="1:28" x14ac:dyDescent="0.2">
      <c r="A266" s="107">
        <v>1</v>
      </c>
      <c r="B266" s="224">
        <v>40909</v>
      </c>
      <c r="C266" s="106">
        <f t="shared" si="44"/>
        <v>7650</v>
      </c>
      <c r="D266" s="92">
        <f t="shared" si="49"/>
        <v>3782.0130483767352</v>
      </c>
      <c r="E266" s="92">
        <f t="shared" si="52"/>
        <v>1147.4219270025549</v>
      </c>
      <c r="F266" s="92">
        <f t="shared" si="52"/>
        <v>81.82967367702588</v>
      </c>
      <c r="G266" s="92">
        <f t="shared" si="52"/>
        <v>192.83963355308242</v>
      </c>
      <c r="H266" s="92">
        <f t="shared" si="52"/>
        <v>116.72248111893508</v>
      </c>
      <c r="I266" s="92">
        <f t="shared" si="52"/>
        <v>311.79271290746919</v>
      </c>
      <c r="J266" s="92">
        <f t="shared" si="52"/>
        <v>366.691583199761</v>
      </c>
      <c r="K266" s="92">
        <f t="shared" si="52"/>
        <v>566.52487516063741</v>
      </c>
      <c r="L266" s="92">
        <f t="shared" si="52"/>
        <v>428.21429186940441</v>
      </c>
      <c r="M266" s="92">
        <f t="shared" si="52"/>
        <v>480.13419983208604</v>
      </c>
      <c r="N266" s="92">
        <f t="shared" si="52"/>
        <v>0</v>
      </c>
      <c r="O266" s="92">
        <f t="shared" si="52"/>
        <v>498.92429779789427</v>
      </c>
      <c r="P266" s="92">
        <f t="shared" si="52"/>
        <v>1154.8774753350194</v>
      </c>
      <c r="Q266" s="92">
        <f t="shared" si="52"/>
        <v>44.449570549317031</v>
      </c>
      <c r="R266" s="250">
        <f>IF('Share Price Input'!H267&gt;1,'Share Price Input'!H267,NA())</f>
        <v>9182.15</v>
      </c>
      <c r="S266" s="92">
        <f t="shared" si="40"/>
        <v>0</v>
      </c>
      <c r="T266" s="92">
        <f t="shared" si="41"/>
        <v>9172.4292042799225</v>
      </c>
      <c r="U266" s="102">
        <f t="shared" si="42"/>
        <v>9172.4292042799225</v>
      </c>
      <c r="V266" s="103">
        <f t="shared" si="43"/>
        <v>9172.4226381799217</v>
      </c>
      <c r="Z266" s="85"/>
      <c r="AA266" s="85"/>
    </row>
    <row r="267" spans="1:28" x14ac:dyDescent="0.2">
      <c r="A267" s="107">
        <v>2</v>
      </c>
      <c r="B267" s="224">
        <v>40940</v>
      </c>
      <c r="C267" s="106">
        <f t="shared" si="44"/>
        <v>7680</v>
      </c>
      <c r="D267" s="92">
        <f t="shared" si="49"/>
        <v>3742.4276222403814</v>
      </c>
      <c r="E267" s="92">
        <f t="shared" ref="E267:Q276" si="53">(SIN(($C267*PI()/180*E$6+E$7*PI()/180))*E$5)+E$5</f>
        <v>1160.0187205747131</v>
      </c>
      <c r="F267" s="92">
        <f t="shared" si="53"/>
        <v>29.581292416085248</v>
      </c>
      <c r="G267" s="92">
        <f t="shared" si="53"/>
        <v>210.84437717814527</v>
      </c>
      <c r="H267" s="92">
        <f>(SIN(($C267*PI()/180*H$6+H$7*PI()/180))*H$5)+H$5</f>
        <v>106.06733572847097</v>
      </c>
      <c r="I267" s="92">
        <f t="shared" si="53"/>
        <v>314.3419481096588</v>
      </c>
      <c r="J267" s="92">
        <f t="shared" si="53"/>
        <v>365.8033279756271</v>
      </c>
      <c r="K267" s="92">
        <f t="shared" si="53"/>
        <v>498.84140193254757</v>
      </c>
      <c r="L267" s="92">
        <f t="shared" si="53"/>
        <v>436.36802547447178</v>
      </c>
      <c r="M267" s="92">
        <f t="shared" si="53"/>
        <v>492.6567617122987</v>
      </c>
      <c r="N267" s="92">
        <f t="shared" si="53"/>
        <v>0</v>
      </c>
      <c r="O267" s="92">
        <f t="shared" si="53"/>
        <v>508.29285681824047</v>
      </c>
      <c r="P267" s="92">
        <f t="shared" si="53"/>
        <v>1146.4522086568654</v>
      </c>
      <c r="Q267" s="92">
        <f t="shared" si="53"/>
        <v>455.22894548886359</v>
      </c>
      <c r="R267" s="250">
        <f>IF('Share Price Input'!H268&gt;1,'Share Price Input'!H268,NA())</f>
        <v>9274.7999999999993</v>
      </c>
      <c r="S267" s="92">
        <f t="shared" ref="S267:S330" si="54">IF(R267&gt;0,0,R266)</f>
        <v>0</v>
      </c>
      <c r="T267" s="92">
        <f t="shared" ref="T267:T330" si="55">IF(R267&gt;0,U267,0)</f>
        <v>9466.9182582063695</v>
      </c>
      <c r="U267" s="102">
        <f t="shared" ref="U267:U330" si="56">SUM(D267:Q267)-$U$5</f>
        <v>9466.9182582063695</v>
      </c>
      <c r="V267" s="103">
        <f t="shared" ref="V267:V330" si="57">U267-$U$5</f>
        <v>9466.9116921063687</v>
      </c>
      <c r="Z267" s="85"/>
      <c r="AA267" s="85"/>
    </row>
    <row r="268" spans="1:28" x14ac:dyDescent="0.2">
      <c r="A268" s="107">
        <v>3</v>
      </c>
      <c r="B268" s="224">
        <v>40969</v>
      </c>
      <c r="C268" s="106">
        <f t="shared" si="44"/>
        <v>7710</v>
      </c>
      <c r="D268" s="92">
        <f t="shared" si="49"/>
        <v>3699.7853859737293</v>
      </c>
      <c r="E268" s="92">
        <f t="shared" si="53"/>
        <v>1171.7383085504166</v>
      </c>
      <c r="F268" s="92">
        <f t="shared" si="53"/>
        <v>2.1545555653555226</v>
      </c>
      <c r="G268" s="92">
        <f t="shared" si="53"/>
        <v>228.27772811529798</v>
      </c>
      <c r="H268" s="92">
        <f t="shared" si="53"/>
        <v>95.545434268710324</v>
      </c>
      <c r="I268" s="92">
        <f t="shared" si="53"/>
        <v>316.86874931647844</v>
      </c>
      <c r="J268" s="92">
        <f t="shared" si="53"/>
        <v>363.45919965715956</v>
      </c>
      <c r="K268" s="92">
        <f t="shared" si="53"/>
        <v>384.61386434189194</v>
      </c>
      <c r="L268" s="92">
        <f t="shared" si="53"/>
        <v>444.53488585699318</v>
      </c>
      <c r="M268" s="92">
        <f t="shared" si="53"/>
        <v>504.75551455217601</v>
      </c>
      <c r="N268" s="92">
        <f t="shared" si="53"/>
        <v>0</v>
      </c>
      <c r="O268" s="92">
        <f t="shared" si="53"/>
        <v>517.72539376595398</v>
      </c>
      <c r="P268" s="92">
        <f t="shared" si="53"/>
        <v>1129.8945809393751</v>
      </c>
      <c r="Q268" s="92">
        <f t="shared" si="53"/>
        <v>414.25629245131643</v>
      </c>
      <c r="R268" s="250">
        <f>IF('Share Price Input'!H269&gt;1,'Share Price Input'!H269,NA())</f>
        <v>8645</v>
      </c>
      <c r="S268" s="92">
        <f t="shared" si="54"/>
        <v>0</v>
      </c>
      <c r="T268" s="92">
        <f t="shared" si="55"/>
        <v>9273.6033272548539</v>
      </c>
      <c r="U268" s="102">
        <f t="shared" si="56"/>
        <v>9273.6033272548539</v>
      </c>
      <c r="V268" s="103">
        <f t="shared" si="57"/>
        <v>9273.5967611548531</v>
      </c>
      <c r="Z268" s="85"/>
      <c r="AA268" s="85"/>
    </row>
    <row r="269" spans="1:28" x14ac:dyDescent="0.2">
      <c r="A269" s="107">
        <v>4</v>
      </c>
      <c r="B269" s="224">
        <v>41000</v>
      </c>
      <c r="C269" s="106">
        <f t="shared" ref="C269:C332" si="58">C268+360/12</f>
        <v>7740</v>
      </c>
      <c r="D269" s="92">
        <f t="shared" ref="D269:D300" si="59">(SIN(($C269*PI()/180*D$6+D$7*PI()/180))*D$5)+D$5</f>
        <v>3654.1611485491239</v>
      </c>
      <c r="E269" s="92">
        <f t="shared" si="53"/>
        <v>1182.5616782937593</v>
      </c>
      <c r="F269" s="92">
        <f t="shared" si="53"/>
        <v>6.7672964357506515</v>
      </c>
      <c r="G269" s="92">
        <f t="shared" si="53"/>
        <v>244.9216882241447</v>
      </c>
      <c r="H269" s="92">
        <f t="shared" si="53"/>
        <v>85.235395362628026</v>
      </c>
      <c r="I269" s="92">
        <f t="shared" si="53"/>
        <v>319.3725911296234</v>
      </c>
      <c r="J269" s="92">
        <f t="shared" si="53"/>
        <v>359.67790304621883</v>
      </c>
      <c r="K269" s="92">
        <f t="shared" si="53"/>
        <v>249.17860599214043</v>
      </c>
      <c r="L269" s="92">
        <f t="shared" si="53"/>
        <v>452.71250813964087</v>
      </c>
      <c r="M269" s="92">
        <f t="shared" si="53"/>
        <v>516.40208331593419</v>
      </c>
      <c r="N269" s="92">
        <f t="shared" si="53"/>
        <v>0</v>
      </c>
      <c r="O269" s="92">
        <f t="shared" si="53"/>
        <v>527.22105676627712</v>
      </c>
      <c r="P269" s="92">
        <f t="shared" si="53"/>
        <v>1105.4414680438854</v>
      </c>
      <c r="Q269" s="92">
        <f t="shared" si="53"/>
        <v>19.710058535701876</v>
      </c>
      <c r="R269" s="250">
        <f>IF('Share Price Input'!H270&gt;1,'Share Price Input'!H270,NA())</f>
        <v>8561.75</v>
      </c>
      <c r="S269" s="92">
        <f t="shared" si="54"/>
        <v>0</v>
      </c>
      <c r="T269" s="92">
        <f t="shared" si="55"/>
        <v>8723.3569157348265</v>
      </c>
      <c r="U269" s="102">
        <f t="shared" si="56"/>
        <v>8723.3569157348265</v>
      </c>
      <c r="V269" s="103">
        <f t="shared" si="57"/>
        <v>8723.3503496348258</v>
      </c>
      <c r="Z269" s="85"/>
      <c r="AA269" s="85"/>
    </row>
    <row r="270" spans="1:28" x14ac:dyDescent="0.2">
      <c r="A270" s="107">
        <v>5</v>
      </c>
      <c r="B270" s="224">
        <v>41030</v>
      </c>
      <c r="C270" s="106">
        <f t="shared" si="58"/>
        <v>7770</v>
      </c>
      <c r="D270" s="92">
        <f t="shared" si="59"/>
        <v>3605.634950382233</v>
      </c>
      <c r="E270" s="92">
        <f t="shared" si="53"/>
        <v>1192.4712710997264</v>
      </c>
      <c r="F270" s="92">
        <f t="shared" si="53"/>
        <v>42.205590276027678</v>
      </c>
      <c r="G270" s="92">
        <f t="shared" si="53"/>
        <v>260.56813042885449</v>
      </c>
      <c r="H270" s="92">
        <f t="shared" si="53"/>
        <v>75.214254616828669</v>
      </c>
      <c r="I270" s="92">
        <f t="shared" si="53"/>
        <v>321.85295292474075</v>
      </c>
      <c r="J270" s="92">
        <f t="shared" si="53"/>
        <v>354.48961072479403</v>
      </c>
      <c r="K270" s="92">
        <f t="shared" si="53"/>
        <v>122.57596841521763</v>
      </c>
      <c r="L270" s="92">
        <f t="shared" si="53"/>
        <v>460.89852432876683</v>
      </c>
      <c r="M270" s="92">
        <f>(SIN(($C270*PI()/180*M$6+M$7*PI()/180))*M$5)+M$5</f>
        <v>527.56915346877372</v>
      </c>
      <c r="N270" s="92">
        <f t="shared" si="53"/>
        <v>0</v>
      </c>
      <c r="O270" s="92">
        <f t="shared" si="53"/>
        <v>536.77898824338695</v>
      </c>
      <c r="P270" s="92">
        <f t="shared" si="53"/>
        <v>1073.4426998058234</v>
      </c>
      <c r="Q270" s="92">
        <f t="shared" si="53"/>
        <v>216.9997713873604</v>
      </c>
      <c r="R270" s="250">
        <f>IF('Share Price Input'!H271&gt;1,'Share Price Input'!H271,NA())</f>
        <v>8086</v>
      </c>
      <c r="S270" s="92">
        <f t="shared" si="54"/>
        <v>0</v>
      </c>
      <c r="T270" s="92">
        <f t="shared" si="55"/>
        <v>8790.6953000025351</v>
      </c>
      <c r="U270" s="102">
        <f t="shared" si="56"/>
        <v>8790.6953000025351</v>
      </c>
      <c r="V270" s="103">
        <f t="shared" si="57"/>
        <v>8790.6887339025343</v>
      </c>
      <c r="Z270" s="85"/>
      <c r="AA270" s="85"/>
    </row>
    <row r="271" spans="1:28" x14ac:dyDescent="0.2">
      <c r="A271" s="107">
        <v>6</v>
      </c>
      <c r="B271" s="224">
        <v>41061</v>
      </c>
      <c r="C271" s="106">
        <f t="shared" si="58"/>
        <v>7800</v>
      </c>
      <c r="D271" s="92">
        <f t="shared" si="59"/>
        <v>3554.2919229139397</v>
      </c>
      <c r="E271" s="92">
        <f t="shared" si="53"/>
        <v>1201.4510106795988</v>
      </c>
      <c r="F271" s="92">
        <f t="shared" si="53"/>
        <v>99.143220148519447</v>
      </c>
      <c r="G271" s="92">
        <f t="shared" si="53"/>
        <v>275.02140127664632</v>
      </c>
      <c r="H271" s="92">
        <f t="shared" si="53"/>
        <v>65.55688901900055</v>
      </c>
      <c r="I271" s="92">
        <f t="shared" si="53"/>
        <v>324.30931895968354</v>
      </c>
      <c r="J271" s="92">
        <f t="shared" si="53"/>
        <v>347.93572229507424</v>
      </c>
      <c r="K271" s="92">
        <f t="shared" si="53"/>
        <v>32.887165602178698</v>
      </c>
      <c r="L271" s="92">
        <f t="shared" si="53"/>
        <v>469.09056400009729</v>
      </c>
      <c r="M271" s="92">
        <f t="shared" si="53"/>
        <v>538.23053503728318</v>
      </c>
      <c r="N271" s="92">
        <f t="shared" si="53"/>
        <v>0</v>
      </c>
      <c r="O271" s="92">
        <f t="shared" si="53"/>
        <v>546.39832499785155</v>
      </c>
      <c r="P271" s="92">
        <f t="shared" si="53"/>
        <v>1034.3560553175373</v>
      </c>
      <c r="Q271" s="92">
        <f t="shared" si="53"/>
        <v>533.3809001935557</v>
      </c>
      <c r="R271" s="250">
        <f>IF('Share Price Input'!H272&gt;1,'Share Price Input'!H272,NA())</f>
        <v>8312.2000000000007</v>
      </c>
      <c r="S271" s="92">
        <f t="shared" si="54"/>
        <v>0</v>
      </c>
      <c r="T271" s="92">
        <f t="shared" si="55"/>
        <v>9022.046464340965</v>
      </c>
      <c r="U271" s="102">
        <f t="shared" si="56"/>
        <v>9022.046464340965</v>
      </c>
      <c r="V271" s="103">
        <f t="shared" si="57"/>
        <v>9022.0398982409642</v>
      </c>
      <c r="Z271" s="85"/>
      <c r="AA271" s="85"/>
    </row>
    <row r="272" spans="1:28" x14ac:dyDescent="0.2">
      <c r="A272" s="107">
        <v>7</v>
      </c>
      <c r="B272" s="224">
        <v>41091</v>
      </c>
      <c r="C272" s="106">
        <f t="shared" si="58"/>
        <v>7830</v>
      </c>
      <c r="D272" s="92">
        <f t="shared" si="59"/>
        <v>3500.2221392609208</v>
      </c>
      <c r="E272" s="92">
        <f t="shared" si="53"/>
        <v>1209.4863292414448</v>
      </c>
      <c r="F272" s="92">
        <f t="shared" si="53"/>
        <v>162.59603668923791</v>
      </c>
      <c r="G272" s="92">
        <f t="shared" si="53"/>
        <v>288.10076751785238</v>
      </c>
      <c r="H272" s="92">
        <f t="shared" si="53"/>
        <v>56.335457464355287</v>
      </c>
      <c r="I272" s="92">
        <f t="shared" si="53"/>
        <v>326.74117848174706</v>
      </c>
      <c r="J272" s="92">
        <f t="shared" si="53"/>
        <v>340.06853403432694</v>
      </c>
      <c r="K272" s="92">
        <f t="shared" si="53"/>
        <v>5.7046125763804412E-3</v>
      </c>
      <c r="L272" s="92">
        <f t="shared" si="53"/>
        <v>477.28625498514015</v>
      </c>
      <c r="M272" s="92">
        <f t="shared" si="53"/>
        <v>548.36122403241063</v>
      </c>
      <c r="N272" s="92">
        <f t="shared" si="53"/>
        <v>0</v>
      </c>
      <c r="O272" s="92">
        <f t="shared" si="53"/>
        <v>556.07819828457684</v>
      </c>
      <c r="P272" s="92">
        <f t="shared" si="53"/>
        <v>988.74071387318384</v>
      </c>
      <c r="Q272" s="92">
        <f t="shared" si="53"/>
        <v>210.74271462973815</v>
      </c>
      <c r="R272" s="250">
        <f>IF('Share Price Input'!H273&gt;1,'Share Price Input'!H273,NA())</f>
        <v>8450.5999999999985</v>
      </c>
      <c r="S272" s="92">
        <f t="shared" si="54"/>
        <v>0</v>
      </c>
      <c r="T272" s="92">
        <f t="shared" si="55"/>
        <v>8664.7586870075102</v>
      </c>
      <c r="U272" s="102">
        <f t="shared" si="56"/>
        <v>8664.7586870075102</v>
      </c>
      <c r="V272" s="103">
        <f t="shared" si="57"/>
        <v>8664.7521209075094</v>
      </c>
      <c r="Z272" s="85"/>
      <c r="AA272" s="85"/>
    </row>
    <row r="273" spans="1:28" x14ac:dyDescent="0.2">
      <c r="A273" s="107">
        <v>8</v>
      </c>
      <c r="B273" s="224">
        <v>41122</v>
      </c>
      <c r="C273" s="106">
        <f t="shared" si="58"/>
        <v>7860</v>
      </c>
      <c r="D273" s="92">
        <f t="shared" si="59"/>
        <v>3443.5204561967248</v>
      </c>
      <c r="E273" s="92">
        <f t="shared" si="53"/>
        <v>1216.5641911233893</v>
      </c>
      <c r="F273" s="92">
        <f t="shared" si="53"/>
        <v>215.86530335539948</v>
      </c>
      <c r="G273" s="92">
        <f t="shared" si="53"/>
        <v>299.6426761139129</v>
      </c>
      <c r="H273" s="92">
        <f t="shared" si="53"/>
        <v>47.618861591388153</v>
      </c>
      <c r="I273" s="92">
        <f t="shared" si="53"/>
        <v>329.14802583387171</v>
      </c>
      <c r="J273" s="92">
        <f t="shared" si="53"/>
        <v>330.95082160054557</v>
      </c>
      <c r="K273" s="92">
        <f t="shared" si="53"/>
        <v>31.224888019404261</v>
      </c>
      <c r="L273" s="92">
        <f t="shared" si="53"/>
        <v>485.48322405809233</v>
      </c>
      <c r="M273" s="92">
        <f t="shared" si="53"/>
        <v>557.9374610909756</v>
      </c>
      <c r="N273" s="92">
        <f t="shared" si="53"/>
        <v>0</v>
      </c>
      <c r="O273" s="92">
        <f t="shared" si="53"/>
        <v>565.81773389127488</v>
      </c>
      <c r="P273" s="92">
        <f t="shared" si="53"/>
        <v>937.24925526734501</v>
      </c>
      <c r="Q273" s="92">
        <f t="shared" si="53"/>
        <v>22.189070198643009</v>
      </c>
      <c r="R273" s="250">
        <f>IF('Share Price Input'!H274&gt;1,'Share Price Input'!H274,NA())</f>
        <v>8539.25</v>
      </c>
      <c r="S273" s="92">
        <f t="shared" si="54"/>
        <v>0</v>
      </c>
      <c r="T273" s="92">
        <f t="shared" si="55"/>
        <v>8483.2054022409648</v>
      </c>
      <c r="U273" s="102">
        <f t="shared" si="56"/>
        <v>8483.2054022409648</v>
      </c>
      <c r="V273" s="103">
        <f t="shared" si="57"/>
        <v>8483.198836140964</v>
      </c>
      <c r="Z273" s="85"/>
      <c r="AA273" s="85"/>
    </row>
    <row r="274" spans="1:28" x14ac:dyDescent="0.2">
      <c r="A274" s="107">
        <v>9</v>
      </c>
      <c r="B274" s="224">
        <v>41153</v>
      </c>
      <c r="C274" s="106">
        <f t="shared" si="58"/>
        <v>7890</v>
      </c>
      <c r="D274" s="92">
        <f t="shared" si="59"/>
        <v>3384.2863477408127</v>
      </c>
      <c r="E274" s="92">
        <f t="shared" si="53"/>
        <v>1222.6731139413052</v>
      </c>
      <c r="F274" s="92">
        <f t="shared" si="53"/>
        <v>244.93226576570234</v>
      </c>
      <c r="G274" s="92">
        <f t="shared" si="53"/>
        <v>309.50279941263653</v>
      </c>
      <c r="H274" s="92">
        <f t="shared" si="53"/>
        <v>39.472230955548937</v>
      </c>
      <c r="I274" s="92">
        <f t="shared" si="53"/>
        <v>331.52936055978353</v>
      </c>
      <c r="J274" s="92">
        <f t="shared" si="53"/>
        <v>320.65533911864316</v>
      </c>
      <c r="K274" s="92">
        <f t="shared" si="53"/>
        <v>119.62011625150046</v>
      </c>
      <c r="L274" s="92">
        <f t="shared" si="53"/>
        <v>493.6790976230551</v>
      </c>
      <c r="M274" s="92">
        <f t="shared" si="53"/>
        <v>566.93678719816535</v>
      </c>
      <c r="N274" s="92">
        <f t="shared" si="53"/>
        <v>0</v>
      </c>
      <c r="O274" s="92">
        <f t="shared" si="53"/>
        <v>575.61605221741149</v>
      </c>
      <c r="P274" s="92">
        <f t="shared" si="53"/>
        <v>880.61832389237429</v>
      </c>
      <c r="Q274" s="92">
        <f t="shared" si="53"/>
        <v>419.53117834763503</v>
      </c>
      <c r="R274" s="250">
        <f>IF('Share Price Input'!H275&gt;1,'Share Price Input'!H275,NA())</f>
        <v>9155.2999999999993</v>
      </c>
      <c r="S274" s="92">
        <f t="shared" si="54"/>
        <v>0</v>
      </c>
      <c r="T274" s="92">
        <f t="shared" si="55"/>
        <v>8909.0464469245744</v>
      </c>
      <c r="U274" s="102">
        <f t="shared" si="56"/>
        <v>8909.0464469245744</v>
      </c>
      <c r="V274" s="103">
        <f t="shared" si="57"/>
        <v>8909.0398808245736</v>
      </c>
      <c r="Z274" s="85"/>
      <c r="AA274" s="85"/>
    </row>
    <row r="275" spans="1:28" x14ac:dyDescent="0.2">
      <c r="A275" s="107">
        <v>10</v>
      </c>
      <c r="B275" s="224">
        <v>41183</v>
      </c>
      <c r="C275" s="106">
        <f t="shared" si="58"/>
        <v>7920</v>
      </c>
      <c r="D275" s="92">
        <f t="shared" si="59"/>
        <v>3322.6237306473013</v>
      </c>
      <c r="E275" s="92">
        <f t="shared" si="53"/>
        <v>1227.8031872166389</v>
      </c>
      <c r="F275" s="92">
        <f t="shared" si="53"/>
        <v>242.14743609832277</v>
      </c>
      <c r="G275" s="92">
        <f t="shared" si="53"/>
        <v>317.55783991654971</v>
      </c>
      <c r="H275" s="92">
        <f t="shared" si="53"/>
        <v>31.956436387542496</v>
      </c>
      <c r="I275" s="92">
        <f t="shared" si="53"/>
        <v>333.8846875080539</v>
      </c>
      <c r="J275" s="92">
        <f t="shared" si="53"/>
        <v>309.26423864418734</v>
      </c>
      <c r="K275" s="92">
        <f t="shared" si="53"/>
        <v>245.58480474410445</v>
      </c>
      <c r="L275" s="92">
        <f t="shared" si="53"/>
        <v>501.87150240135577</v>
      </c>
      <c r="M275" s="92">
        <f t="shared" si="53"/>
        <v>575.3380963603538</v>
      </c>
      <c r="N275" s="92">
        <f t="shared" si="53"/>
        <v>0</v>
      </c>
      <c r="O275" s="92">
        <f t="shared" si="53"/>
        <v>585.47226835364563</v>
      </c>
      <c r="P275" s="92">
        <f t="shared" si="53"/>
        <v>819.65809019517633</v>
      </c>
      <c r="Q275" s="92">
        <f t="shared" si="53"/>
        <v>450.66005288602275</v>
      </c>
      <c r="R275" s="250">
        <f>IF('Share Price Input'!H276&gt;1,'Share Price Input'!H276,NA())</f>
        <v>8870.0499999999993</v>
      </c>
      <c r="S275" s="92">
        <f t="shared" si="54"/>
        <v>0</v>
      </c>
      <c r="T275" s="92">
        <f t="shared" si="55"/>
        <v>8963.8158052592553</v>
      </c>
      <c r="U275" s="102">
        <f t="shared" si="56"/>
        <v>8963.8158052592553</v>
      </c>
      <c r="V275" s="103">
        <f t="shared" si="57"/>
        <v>8963.8092391592545</v>
      </c>
      <c r="Z275" s="85"/>
      <c r="AA275" s="85"/>
      <c r="AB275" s="85"/>
    </row>
    <row r="276" spans="1:28" ht="15" x14ac:dyDescent="0.25">
      <c r="A276" s="221">
        <v>11</v>
      </c>
      <c r="B276" s="224">
        <v>41214</v>
      </c>
      <c r="C276" s="106">
        <f t="shared" si="58"/>
        <v>7950</v>
      </c>
      <c r="D276" s="92">
        <f t="shared" si="59"/>
        <v>3258.6407820996765</v>
      </c>
      <c r="E276" s="92">
        <f t="shared" si="53"/>
        <v>1231.9460884541327</v>
      </c>
      <c r="F276" s="92">
        <f t="shared" si="53"/>
        <v>208.24369178041627</v>
      </c>
      <c r="G276" s="92">
        <f t="shared" si="53"/>
        <v>323.70707207627225</v>
      </c>
      <c r="H276" s="92">
        <f t="shared" si="53"/>
        <v>25.127635172414543</v>
      </c>
      <c r="I276" s="92">
        <f t="shared" si="53"/>
        <v>336.21351693505699</v>
      </c>
      <c r="J276" s="92">
        <f t="shared" si="53"/>
        <v>296.86841463703826</v>
      </c>
      <c r="K276" s="92">
        <f t="shared" si="53"/>
        <v>381.17924038714597</v>
      </c>
      <c r="L276" s="92">
        <f t="shared" si="53"/>
        <v>510.05806611877824</v>
      </c>
      <c r="M276" s="92">
        <f t="shared" si="53"/>
        <v>583.12168510468746</v>
      </c>
      <c r="N276" s="92">
        <f t="shared" si="53"/>
        <v>0</v>
      </c>
      <c r="O276" s="92">
        <f t="shared" si="53"/>
        <v>595.38549216174795</v>
      </c>
      <c r="P276" s="92">
        <f t="shared" si="53"/>
        <v>755.24066025946797</v>
      </c>
      <c r="Q276" s="92">
        <f t="shared" si="53"/>
        <v>40.984854911600905</v>
      </c>
      <c r="R276" s="250">
        <f>IF('Share Price Input'!H277&gt;1,'Share Price Input'!H277,NA())</f>
        <v>8949.2999999999993</v>
      </c>
      <c r="S276" s="92">
        <f t="shared" si="54"/>
        <v>0</v>
      </c>
      <c r="T276" s="92">
        <f t="shared" si="55"/>
        <v>8546.7106339984348</v>
      </c>
      <c r="U276" s="102">
        <f t="shared" si="56"/>
        <v>8546.7106339984348</v>
      </c>
      <c r="V276" s="103">
        <f t="shared" si="57"/>
        <v>8546.704067898434</v>
      </c>
      <c r="Z276" s="85"/>
      <c r="AA276" s="85"/>
    </row>
    <row r="277" spans="1:28" x14ac:dyDescent="0.2">
      <c r="A277" s="107">
        <v>12</v>
      </c>
      <c r="B277" s="224">
        <v>41244</v>
      </c>
      <c r="C277" s="106">
        <f t="shared" si="58"/>
        <v>7980</v>
      </c>
      <c r="D277" s="92">
        <f t="shared" si="59"/>
        <v>3192.4497499312315</v>
      </c>
      <c r="E277" s="92">
        <f t="shared" ref="E277:Q286" si="60">(SIN(($C277*PI()/180*E$6+E$7*PI()/180))*E$5)+E$5</f>
        <v>1235.0950966433743</v>
      </c>
      <c r="F277" s="92">
        <f t="shared" si="60"/>
        <v>152.14340576631068</v>
      </c>
      <c r="G277" s="92">
        <f t="shared" si="60"/>
        <v>327.87360182935572</v>
      </c>
      <c r="H277" s="92">
        <f t="shared" si="60"/>
        <v>19.036851447783533</v>
      </c>
      <c r="I277" s="92">
        <f t="shared" si="60"/>
        <v>338.51536460680268</v>
      </c>
      <c r="J277" s="92">
        <f t="shared" si="60"/>
        <v>283.5667786755925</v>
      </c>
      <c r="K277" s="92">
        <f t="shared" si="60"/>
        <v>496.32777518335615</v>
      </c>
      <c r="L277" s="92">
        <f t="shared" si="60"/>
        <v>518.23641819250099</v>
      </c>
      <c r="M277" s="92">
        <f t="shared" si="60"/>
        <v>590.26929868936975</v>
      </c>
      <c r="N277" s="92">
        <f t="shared" si="60"/>
        <v>0</v>
      </c>
      <c r="O277" s="92">
        <f t="shared" si="60"/>
        <v>605.35482835499124</v>
      </c>
      <c r="P277" s="92">
        <f t="shared" si="60"/>
        <v>688.28759932764501</v>
      </c>
      <c r="Q277" s="92">
        <f t="shared" si="60"/>
        <v>172.16705299600278</v>
      </c>
      <c r="R277" s="250">
        <f>IF('Share Price Input'!H278&gt;1,'Share Price Input'!H278,NA())</f>
        <v>8610.7000000000007</v>
      </c>
      <c r="S277" s="92">
        <f t="shared" si="54"/>
        <v>0</v>
      </c>
      <c r="T277" s="92">
        <f t="shared" si="55"/>
        <v>8619.3172555443161</v>
      </c>
      <c r="U277" s="102">
        <f t="shared" si="56"/>
        <v>8619.3172555443161</v>
      </c>
      <c r="V277" s="103">
        <f t="shared" si="57"/>
        <v>8619.3106894443154</v>
      </c>
      <c r="Z277" s="85"/>
      <c r="AA277" s="85"/>
    </row>
    <row r="278" spans="1:28" x14ac:dyDescent="0.2">
      <c r="B278" s="224">
        <v>41275</v>
      </c>
      <c r="C278" s="106">
        <f t="shared" si="58"/>
        <v>8010</v>
      </c>
      <c r="D278" s="92">
        <f t="shared" si="59"/>
        <v>3124.1667557042597</v>
      </c>
      <c r="E278" s="92">
        <f t="shared" si="60"/>
        <v>1237.2451031622627</v>
      </c>
      <c r="F278" s="92">
        <f t="shared" si="60"/>
        <v>88.610365499913371</v>
      </c>
      <c r="G278" s="92">
        <f t="shared" si="60"/>
        <v>330.00532813444863</v>
      </c>
      <c r="H278" s="92">
        <f t="shared" si="60"/>
        <v>13.729594956454918</v>
      </c>
      <c r="I278" s="92">
        <f t="shared" si="60"/>
        <v>340.78975189962193</v>
      </c>
      <c r="J278" s="92">
        <f t="shared" si="60"/>
        <v>269.46547019902397</v>
      </c>
      <c r="K278" s="92">
        <f t="shared" si="60"/>
        <v>565.48978290050354</v>
      </c>
      <c r="L278" s="92">
        <f t="shared" si="60"/>
        <v>526.40419041755035</v>
      </c>
      <c r="M278" s="92">
        <f t="shared" si="60"/>
        <v>596.76417391624909</v>
      </c>
      <c r="N278" s="92">
        <f t="shared" si="60"/>
        <v>0</v>
      </c>
      <c r="O278" s="92">
        <f t="shared" si="60"/>
        <v>615.37937657900591</v>
      </c>
      <c r="P278" s="92">
        <f t="shared" si="60"/>
        <v>619.75674775267271</v>
      </c>
      <c r="Q278" s="92">
        <f t="shared" si="60"/>
        <v>529.86858162122962</v>
      </c>
      <c r="R278" s="250">
        <f>IF('Share Price Input'!H279&gt;1,'Share Price Input'!H279,NA())</f>
        <v>8623.4</v>
      </c>
      <c r="S278" s="92">
        <f t="shared" si="54"/>
        <v>0</v>
      </c>
      <c r="T278" s="92">
        <f t="shared" si="55"/>
        <v>8857.6686566431945</v>
      </c>
      <c r="U278" s="102">
        <f t="shared" si="56"/>
        <v>8857.6686566431945</v>
      </c>
      <c r="V278" s="103">
        <f t="shared" si="57"/>
        <v>8857.6620905431937</v>
      </c>
      <c r="Z278" s="85"/>
      <c r="AA278" s="85"/>
    </row>
    <row r="279" spans="1:28" x14ac:dyDescent="0.2">
      <c r="B279" s="224">
        <v>41306</v>
      </c>
      <c r="C279" s="106">
        <f t="shared" si="58"/>
        <v>8040</v>
      </c>
      <c r="D279" s="92">
        <f t="shared" si="59"/>
        <v>3053.911590993358</v>
      </c>
      <c r="E279" s="92">
        <f t="shared" si="60"/>
        <v>1238.3926200647002</v>
      </c>
      <c r="F279" s="92">
        <f t="shared" si="60"/>
        <v>34.36441982340412</v>
      </c>
      <c r="G279" s="92">
        <f t="shared" si="60"/>
        <v>330.07559447714834</v>
      </c>
      <c r="H279" s="92">
        <f t="shared" si="60"/>
        <v>9.2455210020559093</v>
      </c>
      <c r="I279" s="92">
        <f t="shared" si="60"/>
        <v>343.03620589968887</v>
      </c>
      <c r="J279" s="92">
        <f t="shared" si="60"/>
        <v>254.67700957533106</v>
      </c>
      <c r="K279" s="92">
        <f t="shared" si="60"/>
        <v>573.32472106704608</v>
      </c>
      <c r="L279" s="92">
        <f t="shared" si="60"/>
        <v>534.55901765255646</v>
      </c>
      <c r="M279" s="92">
        <f t="shared" si="60"/>
        <v>602.59107844531172</v>
      </c>
      <c r="N279" s="92">
        <f t="shared" si="60"/>
        <v>0</v>
      </c>
      <c r="O279" s="92">
        <f t="shared" si="60"/>
        <v>625.45823149309285</v>
      </c>
      <c r="P279" s="92">
        <f t="shared" si="60"/>
        <v>550.62851799290422</v>
      </c>
      <c r="Q279" s="92">
        <f t="shared" si="60"/>
        <v>256.96699442798678</v>
      </c>
      <c r="R279" s="250">
        <f>IF('Share Price Input'!H280&gt;1,'Share Price Input'!H280,NA())</f>
        <v>8164.9</v>
      </c>
      <c r="S279" s="92">
        <f t="shared" si="54"/>
        <v>0</v>
      </c>
      <c r="T279" s="92">
        <f t="shared" si="55"/>
        <v>8407.2249568145853</v>
      </c>
      <c r="U279" s="102">
        <f t="shared" si="56"/>
        <v>8407.2249568145853</v>
      </c>
      <c r="V279" s="103">
        <f t="shared" si="57"/>
        <v>8407.2183907145845</v>
      </c>
      <c r="Z279" s="85"/>
      <c r="AA279" s="85"/>
    </row>
    <row r="280" spans="1:28" x14ac:dyDescent="0.2">
      <c r="B280" s="224">
        <v>41334</v>
      </c>
      <c r="C280" s="106">
        <f t="shared" si="58"/>
        <v>8070</v>
      </c>
      <c r="D280" s="92">
        <f t="shared" si="59"/>
        <v>2981.8075072302827</v>
      </c>
      <c r="E280" s="92">
        <f t="shared" si="60"/>
        <v>1238.5357857390759</v>
      </c>
      <c r="F280" s="92">
        <f t="shared" si="60"/>
        <v>3.681353560060856</v>
      </c>
      <c r="G280" s="92">
        <f t="shared" si="60"/>
        <v>328.08352220067258</v>
      </c>
      <c r="H280" s="92">
        <f t="shared" si="60"/>
        <v>5.6181341484667229</v>
      </c>
      <c r="I280" s="92">
        <f t="shared" si="60"/>
        <v>345.25425950135258</v>
      </c>
      <c r="J280" s="92">
        <f t="shared" si="60"/>
        <v>239.31940025321734</v>
      </c>
      <c r="K280" s="92">
        <f t="shared" si="60"/>
        <v>518.09475404644832</v>
      </c>
      <c r="L280" s="92">
        <f t="shared" si="60"/>
        <v>542.69853850463028</v>
      </c>
      <c r="M280" s="92">
        <f t="shared" si="60"/>
        <v>607.73634651887915</v>
      </c>
      <c r="N280" s="92">
        <f t="shared" si="60"/>
        <v>0</v>
      </c>
      <c r="O280" s="92">
        <f t="shared" si="60"/>
        <v>635.59048285198719</v>
      </c>
      <c r="P280" s="92">
        <f t="shared" si="60"/>
        <v>481.89186868699539</v>
      </c>
      <c r="Q280" s="92">
        <f t="shared" si="60"/>
        <v>7.3875819494426764</v>
      </c>
      <c r="R280" s="250">
        <f>IF('Share Price Input'!H281&gt;1,'Share Price Input'!H281,NA())</f>
        <v>8191.05</v>
      </c>
      <c r="S280" s="92">
        <f t="shared" si="54"/>
        <v>0</v>
      </c>
      <c r="T280" s="92">
        <f t="shared" si="55"/>
        <v>7935.6929690915122</v>
      </c>
      <c r="U280" s="102">
        <f t="shared" si="56"/>
        <v>7935.6929690915122</v>
      </c>
      <c r="V280" s="103">
        <f t="shared" si="57"/>
        <v>7935.6864029915123</v>
      </c>
      <c r="Z280" s="85"/>
      <c r="AA280" s="85"/>
    </row>
    <row r="281" spans="1:28" x14ac:dyDescent="0.2">
      <c r="B281" s="224">
        <v>41365</v>
      </c>
      <c r="C281" s="106">
        <f t="shared" si="58"/>
        <v>8100</v>
      </c>
      <c r="D281" s="92">
        <f t="shared" si="59"/>
        <v>2907.980999479093</v>
      </c>
      <c r="E281" s="92">
        <f t="shared" si="60"/>
        <v>1237.6743679283468</v>
      </c>
      <c r="F281" s="92">
        <f t="shared" si="60"/>
        <v>4.6359609867894562</v>
      </c>
      <c r="G281" s="92">
        <f t="shared" si="60"/>
        <v>324.05402149316404</v>
      </c>
      <c r="H281" s="92">
        <f t="shared" si="60"/>
        <v>2.8745378769843057</v>
      </c>
      <c r="I281" s="92">
        <f t="shared" si="60"/>
        <v>347.44345150426307</v>
      </c>
      <c r="J281" s="92">
        <f t="shared" si="60"/>
        <v>223.51518716213388</v>
      </c>
      <c r="K281" s="92">
        <f t="shared" si="60"/>
        <v>412.05021526230672</v>
      </c>
      <c r="L281" s="92">
        <f t="shared" si="60"/>
        <v>550.82039601315137</v>
      </c>
      <c r="M281" s="92">
        <f t="shared" si="60"/>
        <v>612.18791101171507</v>
      </c>
      <c r="N281" s="92">
        <f t="shared" si="60"/>
        <v>0</v>
      </c>
      <c r="O281" s="92">
        <f t="shared" si="60"/>
        <v>645.77521558806495</v>
      </c>
      <c r="P281" s="92">
        <f t="shared" si="60"/>
        <v>414.53015646594309</v>
      </c>
      <c r="Q281" s="92">
        <f t="shared" si="60"/>
        <v>379.17116723350074</v>
      </c>
      <c r="R281" s="250">
        <f>IF('Share Price Input'!H282&gt;1,'Share Price Input'!H282,NA())</f>
        <v>7535.9500000000007</v>
      </c>
      <c r="S281" s="92">
        <f t="shared" si="54"/>
        <v>0</v>
      </c>
      <c r="T281" s="92">
        <f t="shared" si="55"/>
        <v>8062.7070219054576</v>
      </c>
      <c r="U281" s="102">
        <f t="shared" si="56"/>
        <v>8062.7070219054576</v>
      </c>
      <c r="V281" s="103">
        <f t="shared" si="57"/>
        <v>8062.7004558054578</v>
      </c>
      <c r="Z281" s="85"/>
      <c r="AA281" s="85"/>
    </row>
    <row r="282" spans="1:28" x14ac:dyDescent="0.2">
      <c r="B282" s="224">
        <v>41395</v>
      </c>
      <c r="C282" s="106">
        <f t="shared" si="58"/>
        <v>8130</v>
      </c>
      <c r="D282" s="92">
        <f t="shared" si="59"/>
        <v>2832.5615845208004</v>
      </c>
      <c r="E282" s="92">
        <f t="shared" si="60"/>
        <v>1235.8097641068298</v>
      </c>
      <c r="F282" s="92">
        <f t="shared" si="60"/>
        <v>36.977020191157621</v>
      </c>
      <c r="G282" s="92">
        <f t="shared" si="60"/>
        <v>318.0374798942363</v>
      </c>
      <c r="H282" s="92">
        <f t="shared" si="60"/>
        <v>1.0352320717489931</v>
      </c>
      <c r="I282" s="92">
        <f t="shared" si="60"/>
        <v>349.60332670926869</v>
      </c>
      <c r="J282" s="92">
        <f t="shared" si="60"/>
        <v>207.390478873912</v>
      </c>
      <c r="K282" s="92">
        <f t="shared" si="60"/>
        <v>278.7124107724818</v>
      </c>
      <c r="L282" s="92">
        <f t="shared" si="60"/>
        <v>558.9222383322724</v>
      </c>
      <c r="M282" s="92">
        <f t="shared" si="60"/>
        <v>615.93533173188791</v>
      </c>
      <c r="N282" s="92">
        <f t="shared" si="60"/>
        <v>0</v>
      </c>
      <c r="O282" s="92">
        <f t="shared" si="60"/>
        <v>656.01150989398502</v>
      </c>
      <c r="P282" s="92">
        <f t="shared" si="60"/>
        <v>349.50706790826587</v>
      </c>
      <c r="Q282" s="92">
        <f t="shared" si="60"/>
        <v>481.4519567800802</v>
      </c>
      <c r="R282" s="250">
        <f>IF('Share Price Input'!H283&gt;1,'Share Price Input'!H283,NA())</f>
        <v>7139.85</v>
      </c>
      <c r="S282" s="92">
        <f t="shared" si="54"/>
        <v>0</v>
      </c>
      <c r="T282" s="92">
        <f t="shared" si="55"/>
        <v>7921.9488356869279</v>
      </c>
      <c r="U282" s="102">
        <f t="shared" si="56"/>
        <v>7921.9488356869279</v>
      </c>
      <c r="V282" s="103">
        <f t="shared" si="57"/>
        <v>7921.942269586928</v>
      </c>
      <c r="Z282" s="85"/>
      <c r="AA282" s="85"/>
    </row>
    <row r="283" spans="1:28" x14ac:dyDescent="0.2">
      <c r="B283" s="224">
        <v>41426</v>
      </c>
      <c r="C283" s="106">
        <f t="shared" si="58"/>
        <v>8160</v>
      </c>
      <c r="D283" s="92">
        <f t="shared" si="59"/>
        <v>2755.6815736369367</v>
      </c>
      <c r="E283" s="92">
        <f t="shared" si="60"/>
        <v>1232.9449992130842</v>
      </c>
      <c r="F283" s="92">
        <f t="shared" si="60"/>
        <v>92.193406583097925</v>
      </c>
      <c r="G283" s="92">
        <f t="shared" si="60"/>
        <v>310.10913221588379</v>
      </c>
      <c r="H283" s="92">
        <f t="shared" si="60"/>
        <v>0.1139598466065479</v>
      </c>
      <c r="I283" s="92">
        <f t="shared" si="60"/>
        <v>351.73343601306561</v>
      </c>
      <c r="J283" s="92">
        <f t="shared" si="60"/>
        <v>191.07394132855546</v>
      </c>
      <c r="K283" s="92">
        <f t="shared" si="60"/>
        <v>147.65645443433013</v>
      </c>
      <c r="L283" s="92">
        <f t="shared" si="60"/>
        <v>567.00171941194378</v>
      </c>
      <c r="M283" s="92">
        <f t="shared" si="60"/>
        <v>618.96981990600511</v>
      </c>
      <c r="N283" s="92">
        <f t="shared" si="60"/>
        <v>0</v>
      </c>
      <c r="O283" s="92">
        <f t="shared" si="60"/>
        <v>666.29844130575566</v>
      </c>
      <c r="P283" s="92">
        <f t="shared" si="60"/>
        <v>287.75283289783602</v>
      </c>
      <c r="Q283" s="92">
        <f t="shared" si="60"/>
        <v>69.145282126465503</v>
      </c>
      <c r="R283" s="250">
        <f>IF('Share Price Input'!H284&gt;1,'Share Price Input'!H284,NA())</f>
        <v>6091.1</v>
      </c>
      <c r="S283" s="92">
        <f t="shared" si="54"/>
        <v>0</v>
      </c>
      <c r="T283" s="92">
        <f t="shared" si="55"/>
        <v>7290.6684328195661</v>
      </c>
      <c r="U283" s="102">
        <f t="shared" si="56"/>
        <v>7290.6684328195661</v>
      </c>
      <c r="V283" s="103">
        <f t="shared" si="57"/>
        <v>7290.6618667195662</v>
      </c>
      <c r="Z283" s="85"/>
      <c r="AA283" s="85"/>
    </row>
    <row r="284" spans="1:28" x14ac:dyDescent="0.2">
      <c r="B284" s="224">
        <v>41456</v>
      </c>
      <c r="C284" s="106">
        <f t="shared" si="58"/>
        <v>8190</v>
      </c>
      <c r="D284" s="92">
        <f t="shared" si="59"/>
        <v>2677.4758404905833</v>
      </c>
      <c r="E284" s="92">
        <f t="shared" si="60"/>
        <v>1229.0847207425663</v>
      </c>
      <c r="F284" s="92">
        <f t="shared" si="60"/>
        <v>155.75394661553736</v>
      </c>
      <c r="G284" s="92">
        <f t="shared" si="60"/>
        <v>300.36811975667172</v>
      </c>
      <c r="H284" s="92">
        <f t="shared" si="60"/>
        <v>0.11760485789983477</v>
      </c>
      <c r="I284" s="92">
        <f t="shared" si="60"/>
        <v>353.83333650157977</v>
      </c>
      <c r="J284" s="92">
        <f t="shared" si="60"/>
        <v>174.69577115370831</v>
      </c>
      <c r="K284" s="92">
        <f t="shared" si="60"/>
        <v>47.951332685792835</v>
      </c>
      <c r="L284" s="92">
        <f t="shared" si="60"/>
        <v>575.05649967725788</v>
      </c>
      <c r="M284" s="92">
        <f t="shared" si="60"/>
        <v>621.28425879140116</v>
      </c>
      <c r="N284" s="92">
        <f t="shared" si="60"/>
        <v>0</v>
      </c>
      <c r="O284" s="92">
        <f t="shared" si="60"/>
        <v>676.63508078623295</v>
      </c>
      <c r="P284" s="92">
        <f t="shared" si="60"/>
        <v>230.15091661811562</v>
      </c>
      <c r="Q284" s="92">
        <f t="shared" si="60"/>
        <v>130.21814186948998</v>
      </c>
      <c r="R284" s="250">
        <f>IF('Share Price Input'!H285&gt;1,'Share Price Input'!H285,NA())</f>
        <v>6717.1</v>
      </c>
      <c r="S284" s="92">
        <f t="shared" si="54"/>
        <v>0</v>
      </c>
      <c r="T284" s="92">
        <f t="shared" si="55"/>
        <v>7172.6190044468376</v>
      </c>
      <c r="U284" s="102">
        <f t="shared" si="56"/>
        <v>7172.6190044468376</v>
      </c>
      <c r="V284" s="103">
        <f t="shared" si="57"/>
        <v>7172.6124383468377</v>
      </c>
      <c r="Z284" s="85"/>
      <c r="AA284" s="85"/>
    </row>
    <row r="285" spans="1:28" x14ac:dyDescent="0.2">
      <c r="B285" s="224">
        <v>41487</v>
      </c>
      <c r="C285" s="106">
        <f t="shared" si="58"/>
        <v>8220</v>
      </c>
      <c r="D285" s="92">
        <f t="shared" si="59"/>
        <v>2598.0815845121792</v>
      </c>
      <c r="E285" s="92">
        <f t="shared" si="60"/>
        <v>1224.2351912080198</v>
      </c>
      <c r="F285" s="92">
        <f t="shared" si="60"/>
        <v>210.93155439406232</v>
      </c>
      <c r="G285" s="92">
        <f t="shared" si="60"/>
        <v>288.93625057342877</v>
      </c>
      <c r="H285" s="92">
        <f t="shared" si="60"/>
        <v>1.0461398704595553</v>
      </c>
      <c r="I285" s="92">
        <f t="shared" si="60"/>
        <v>355.90259154206331</v>
      </c>
      <c r="J285" s="92">
        <f t="shared" si="60"/>
        <v>158.38665677011099</v>
      </c>
      <c r="K285" s="92">
        <f t="shared" si="60"/>
        <v>1.7122313824944513</v>
      </c>
      <c r="L285" s="92">
        <f t="shared" si="60"/>
        <v>583.08424670592285</v>
      </c>
      <c r="M285" s="92">
        <f t="shared" si="60"/>
        <v>622.87322036693524</v>
      </c>
      <c r="N285" s="92">
        <f t="shared" si="60"/>
        <v>0</v>
      </c>
      <c r="O285" s="92">
        <f t="shared" si="60"/>
        <v>687.02049480901667</v>
      </c>
      <c r="P285" s="92">
        <f t="shared" si="60"/>
        <v>177.52538056910498</v>
      </c>
      <c r="Q285" s="92">
        <f t="shared" si="60"/>
        <v>518.32808354527356</v>
      </c>
      <c r="R285" s="250">
        <f>IF('Share Price Input'!H286&gt;1,'Share Price Input'!H286,NA())</f>
        <v>7113.25</v>
      </c>
      <c r="S285" s="92">
        <f t="shared" si="54"/>
        <v>0</v>
      </c>
      <c r="T285" s="92">
        <f t="shared" si="55"/>
        <v>7428.0570601490717</v>
      </c>
      <c r="U285" s="102">
        <f t="shared" si="56"/>
        <v>7428.0570601490717</v>
      </c>
      <c r="V285" s="103">
        <f t="shared" si="57"/>
        <v>7428.0504940490719</v>
      </c>
      <c r="Z285" s="85"/>
      <c r="AA285" s="85"/>
    </row>
    <row r="286" spans="1:28" x14ac:dyDescent="0.2">
      <c r="B286" s="224">
        <v>41518</v>
      </c>
      <c r="C286" s="106">
        <f t="shared" si="58"/>
        <v>8250</v>
      </c>
      <c r="D286" s="92">
        <f t="shared" si="59"/>
        <v>2517.6380902050387</v>
      </c>
      <c r="E286" s="92">
        <f t="shared" si="60"/>
        <v>1218.4042779798278</v>
      </c>
      <c r="F286" s="92">
        <f t="shared" si="60"/>
        <v>243.2052616530076</v>
      </c>
      <c r="G286" s="92">
        <f t="shared" si="60"/>
        <v>275.95647631280929</v>
      </c>
      <c r="H286" s="92">
        <f t="shared" si="60"/>
        <v>2.8926269611024509</v>
      </c>
      <c r="I286" s="92">
        <f t="shared" si="60"/>
        <v>357.94077087388177</v>
      </c>
      <c r="J286" s="92">
        <f t="shared" si="60"/>
        <v>142.27673557282674</v>
      </c>
      <c r="K286" s="92">
        <f t="shared" si="60"/>
        <v>19.195256742309653</v>
      </c>
      <c r="L286" s="92">
        <f t="shared" si="60"/>
        <v>591.08263590365766</v>
      </c>
      <c r="M286" s="92">
        <f t="shared" si="60"/>
        <v>623.73297806325218</v>
      </c>
      <c r="N286" s="92">
        <f t="shared" si="60"/>
        <v>0</v>
      </c>
      <c r="O286" s="92">
        <f t="shared" si="60"/>
        <v>697.45374544276353</v>
      </c>
      <c r="P286" s="92">
        <f t="shared" si="60"/>
        <v>130.6290934221193</v>
      </c>
      <c r="Q286" s="92">
        <f t="shared" si="60"/>
        <v>303.48818776874276</v>
      </c>
      <c r="R286" s="250">
        <f>IF('Share Price Input'!H287&gt;1,'Share Price Input'!H287,NA())</f>
        <v>6758.5</v>
      </c>
      <c r="S286" s="92">
        <f t="shared" si="54"/>
        <v>0</v>
      </c>
      <c r="T286" s="92">
        <f t="shared" si="55"/>
        <v>7123.8895708013397</v>
      </c>
      <c r="U286" s="102">
        <f t="shared" si="56"/>
        <v>7123.8895708013397</v>
      </c>
      <c r="V286" s="103">
        <f t="shared" si="57"/>
        <v>7123.8830047013398</v>
      </c>
      <c r="Z286" s="85"/>
      <c r="AA286" s="85"/>
    </row>
    <row r="287" spans="1:28" x14ac:dyDescent="0.2">
      <c r="B287" s="224">
        <v>41548</v>
      </c>
      <c r="C287" s="106">
        <f t="shared" si="58"/>
        <v>8280</v>
      </c>
      <c r="D287" s="92">
        <f t="shared" si="59"/>
        <v>2436.2864827930875</v>
      </c>
      <c r="E287" s="92">
        <f t="shared" ref="E287:Q296" si="61">(SIN(($C287*PI()/180*E$6+E$7*PI()/180))*E$5)+E$5</f>
        <v>1211.6014405228129</v>
      </c>
      <c r="F287" s="92">
        <f t="shared" si="61"/>
        <v>244.08166866392159</v>
      </c>
      <c r="G287" s="92">
        <f t="shared" si="61"/>
        <v>261.5911046494391</v>
      </c>
      <c r="H287" s="92">
        <f t="shared" si="61"/>
        <v>5.6432693581173794</v>
      </c>
      <c r="I287" s="92">
        <f t="shared" si="61"/>
        <v>359.94745069797989</v>
      </c>
      <c r="J287" s="92">
        <f t="shared" si="61"/>
        <v>126.49455550934125</v>
      </c>
      <c r="K287" s="92">
        <f t="shared" si="61"/>
        <v>96.522570311503756</v>
      </c>
      <c r="L287" s="92">
        <f t="shared" si="61"/>
        <v>599.04935117732725</v>
      </c>
      <c r="M287" s="92">
        <f t="shared" si="61"/>
        <v>623.86151550265402</v>
      </c>
      <c r="N287" s="92">
        <f t="shared" si="61"/>
        <v>0</v>
      </c>
      <c r="O287" s="92">
        <f t="shared" si="61"/>
        <v>707.93389043588854</v>
      </c>
      <c r="P287" s="92">
        <f t="shared" si="61"/>
        <v>90.132960369677448</v>
      </c>
      <c r="Q287" s="92">
        <f t="shared" si="61"/>
        <v>0.49663768237633121</v>
      </c>
      <c r="R287" s="250">
        <f>IF('Share Price Input'!H288&gt;1,'Share Price Input'!H288,NA())</f>
        <v>6765.6500000000005</v>
      </c>
      <c r="S287" s="92">
        <f t="shared" si="54"/>
        <v>0</v>
      </c>
      <c r="T287" s="92">
        <f t="shared" si="55"/>
        <v>6763.6363315741264</v>
      </c>
      <c r="U287" s="102">
        <f t="shared" si="56"/>
        <v>6763.6363315741264</v>
      </c>
      <c r="V287" s="103">
        <f t="shared" si="57"/>
        <v>6763.6297654741265</v>
      </c>
      <c r="Z287" s="85"/>
      <c r="AA287" s="85"/>
      <c r="AB287" s="85"/>
    </row>
    <row r="288" spans="1:28" x14ac:dyDescent="0.2">
      <c r="B288" s="224">
        <v>41579</v>
      </c>
      <c r="C288" s="106">
        <f t="shared" si="58"/>
        <v>8310</v>
      </c>
      <c r="D288" s="92">
        <f t="shared" si="59"/>
        <v>2354.169480639167</v>
      </c>
      <c r="E288" s="92">
        <f t="shared" si="61"/>
        <v>1203.8377150501894</v>
      </c>
      <c r="F288" s="92">
        <f t="shared" si="61"/>
        <v>213.33013334380149</v>
      </c>
      <c r="G288" s="92">
        <f t="shared" si="61"/>
        <v>246.01976968349692</v>
      </c>
      <c r="H288" s="92">
        <f t="shared" si="61"/>
        <v>9.2775145294006762</v>
      </c>
      <c r="I288" s="92">
        <f t="shared" si="61"/>
        <v>361.92221376500152</v>
      </c>
      <c r="J288" s="92">
        <f t="shared" si="61"/>
        <v>111.16604934053736</v>
      </c>
      <c r="K288" s="92">
        <f t="shared" si="61"/>
        <v>216.54251647491145</v>
      </c>
      <c r="L288" s="92">
        <f t="shared" si="61"/>
        <v>606.9820856056125</v>
      </c>
      <c r="M288" s="92">
        <f t="shared" si="61"/>
        <v>623.25853122808212</v>
      </c>
      <c r="N288" s="92">
        <f t="shared" si="61"/>
        <v>0</v>
      </c>
      <c r="O288" s="92">
        <f t="shared" si="61"/>
        <v>718.45998330167208</v>
      </c>
      <c r="P288" s="92">
        <f t="shared" si="61"/>
        <v>56.616325056966275</v>
      </c>
      <c r="Q288" s="92">
        <f t="shared" si="61"/>
        <v>335.38012831970502</v>
      </c>
      <c r="R288" s="250">
        <f>IF('Share Price Input'!H289&gt;1,'Share Price Input'!H289,NA())</f>
        <v>6415.3499999999995</v>
      </c>
      <c r="S288" s="92">
        <f t="shared" si="54"/>
        <v>0</v>
      </c>
      <c r="T288" s="92">
        <f t="shared" si="55"/>
        <v>7056.9558802385427</v>
      </c>
      <c r="U288" s="102">
        <f t="shared" si="56"/>
        <v>7056.9558802385427</v>
      </c>
      <c r="V288" s="103">
        <f t="shared" si="57"/>
        <v>7056.9493141385428</v>
      </c>
      <c r="Z288" s="85"/>
      <c r="AA288" s="85"/>
    </row>
    <row r="289" spans="1:28" x14ac:dyDescent="0.2">
      <c r="B289" s="224">
        <v>41609</v>
      </c>
      <c r="C289" s="106">
        <f t="shared" si="58"/>
        <v>8340</v>
      </c>
      <c r="D289" s="92">
        <f t="shared" si="59"/>
        <v>2271.4311448686071</v>
      </c>
      <c r="E289" s="92">
        <f t="shared" si="61"/>
        <v>1195.1256966195617</v>
      </c>
      <c r="F289" s="92">
        <f t="shared" si="61"/>
        <v>159.04346881887312</v>
      </c>
      <c r="G289" s="92">
        <f t="shared" si="61"/>
        <v>229.43718567721521</v>
      </c>
      <c r="H289" s="92">
        <f t="shared" si="61"/>
        <v>13.768207748973765</v>
      </c>
      <c r="I289" s="92">
        <f t="shared" si="61"/>
        <v>363.86464946204859</v>
      </c>
      <c r="J289" s="92">
        <f t="shared" si="61"/>
        <v>96.413529769367585</v>
      </c>
      <c r="K289" s="92">
        <f t="shared" si="61"/>
        <v>352.63396113997476</v>
      </c>
      <c r="L289" s="92">
        <f t="shared" si="61"/>
        <v>614.87854210702812</v>
      </c>
      <c r="M289" s="92">
        <f t="shared" si="61"/>
        <v>621.92543941012048</v>
      </c>
      <c r="N289" s="92">
        <f t="shared" si="61"/>
        <v>0</v>
      </c>
      <c r="O289" s="92">
        <f t="shared" si="61"/>
        <v>729.03107340372981</v>
      </c>
      <c r="P289" s="92">
        <f t="shared" si="61"/>
        <v>30.558681406317078</v>
      </c>
      <c r="Q289" s="92">
        <f t="shared" si="61"/>
        <v>505.69267113943772</v>
      </c>
      <c r="R289" s="250">
        <f>IF('Share Price Input'!H290&gt;1,'Share Price Input'!H290,NA())</f>
        <v>6167.05</v>
      </c>
      <c r="S289" s="92">
        <f t="shared" si="54"/>
        <v>0</v>
      </c>
      <c r="T289" s="92">
        <f t="shared" si="55"/>
        <v>7183.797685471256</v>
      </c>
      <c r="U289" s="102">
        <f t="shared" si="56"/>
        <v>7183.797685471256</v>
      </c>
      <c r="V289" s="103">
        <f t="shared" si="57"/>
        <v>7183.7911193712562</v>
      </c>
      <c r="Z289" s="85"/>
      <c r="AA289" s="85"/>
    </row>
    <row r="290" spans="1:28" x14ac:dyDescent="0.2">
      <c r="A290" s="107">
        <v>1</v>
      </c>
      <c r="B290" s="224">
        <v>41640</v>
      </c>
      <c r="C290" s="106">
        <f t="shared" si="58"/>
        <v>8370</v>
      </c>
      <c r="D290" s="92">
        <f t="shared" si="59"/>
        <v>2188.2166266370255</v>
      </c>
      <c r="E290" s="92">
        <f t="shared" si="61"/>
        <v>1185.4795187000213</v>
      </c>
      <c r="F290" s="92">
        <f t="shared" si="61"/>
        <v>95.508175801156938</v>
      </c>
      <c r="G290" s="92">
        <f t="shared" si="61"/>
        <v>212.05071221908483</v>
      </c>
      <c r="H290" s="92">
        <f t="shared" si="61"/>
        <v>19.081794994450931</v>
      </c>
      <c r="I290" s="92">
        <f t="shared" si="61"/>
        <v>365.77435389805964</v>
      </c>
      <c r="J290" s="92">
        <f t="shared" si="61"/>
        <v>82.354713455515324</v>
      </c>
      <c r="K290" s="92">
        <f t="shared" si="61"/>
        <v>474.61101676803708</v>
      </c>
      <c r="L290" s="92">
        <f t="shared" si="61"/>
        <v>622.73643410508498</v>
      </c>
      <c r="M290" s="92">
        <f t="shared" si="61"/>
        <v>619.86536653036114</v>
      </c>
      <c r="N290" s="92">
        <f t="shared" si="61"/>
        <v>0</v>
      </c>
      <c r="O290" s="92">
        <f t="shared" si="61"/>
        <v>739.64620604187166</v>
      </c>
      <c r="P290" s="92">
        <f t="shared" si="61"/>
        <v>12.332813906511205</v>
      </c>
      <c r="Q290" s="92">
        <f t="shared" si="61"/>
        <v>103.33228260134135</v>
      </c>
      <c r="R290" s="250">
        <f>IF('Share Price Input'!H291&gt;1,'Share Price Input'!H291,NA())</f>
        <v>6380.1</v>
      </c>
      <c r="S290" s="92">
        <f t="shared" si="54"/>
        <v>0</v>
      </c>
      <c r="T290" s="92">
        <f t="shared" si="55"/>
        <v>6720.9834495585219</v>
      </c>
      <c r="U290" s="102">
        <f t="shared" si="56"/>
        <v>6720.9834495585219</v>
      </c>
      <c r="V290" s="103">
        <f t="shared" si="57"/>
        <v>6720.976883458522</v>
      </c>
      <c r="Z290" s="85"/>
      <c r="AA290" s="85"/>
    </row>
    <row r="291" spans="1:28" x14ac:dyDescent="0.2">
      <c r="A291" s="107">
        <v>2</v>
      </c>
      <c r="B291" s="224">
        <v>41671</v>
      </c>
      <c r="C291" s="106">
        <f t="shared" si="58"/>
        <v>8400</v>
      </c>
      <c r="D291" s="92">
        <f t="shared" si="59"/>
        <v>2104.6719124858896</v>
      </c>
      <c r="E291" s="92">
        <f t="shared" si="61"/>
        <v>1174.9148302434785</v>
      </c>
      <c r="F291" s="92">
        <f t="shared" si="61"/>
        <v>39.444695984382307</v>
      </c>
      <c r="G291" s="92">
        <f t="shared" si="61"/>
        <v>194.07776126252313</v>
      </c>
      <c r="H291" s="92">
        <f t="shared" si="61"/>
        <v>25.178573659426874</v>
      </c>
      <c r="I291" s="92">
        <f t="shared" si="61"/>
        <v>367.65092998779096</v>
      </c>
      <c r="J291" s="92">
        <f t="shared" si="61"/>
        <v>69.101781703847465</v>
      </c>
      <c r="K291" s="92">
        <f t="shared" si="61"/>
        <v>555.4184508090791</v>
      </c>
      <c r="L291" s="92">
        <f t="shared" si="61"/>
        <v>630.55348619041206</v>
      </c>
      <c r="M291" s="92">
        <f t="shared" si="61"/>
        <v>617.08314404891075</v>
      </c>
      <c r="N291" s="92">
        <f t="shared" si="61"/>
        <v>0</v>
      </c>
      <c r="O291" s="92">
        <f t="shared" si="61"/>
        <v>750.30442253831802</v>
      </c>
      <c r="P291" s="92">
        <f t="shared" si="61"/>
        <v>2.1994645029711819</v>
      </c>
      <c r="Q291" s="92">
        <f t="shared" si="61"/>
        <v>92.432724915835252</v>
      </c>
      <c r="R291" s="250">
        <f>IF('Share Price Input'!H292&gt;1,'Share Price Input'!H292,NA())</f>
        <v>6738.6</v>
      </c>
      <c r="S291" s="92">
        <f t="shared" si="54"/>
        <v>0</v>
      </c>
      <c r="T291" s="92">
        <f t="shared" si="55"/>
        <v>6623.0256122328656</v>
      </c>
      <c r="U291" s="102">
        <f t="shared" si="56"/>
        <v>6623.0256122328656</v>
      </c>
      <c r="V291" s="103">
        <f t="shared" si="57"/>
        <v>6623.0190461328657</v>
      </c>
      <c r="Z291" s="85"/>
      <c r="AA291" s="85"/>
    </row>
    <row r="292" spans="1:28" x14ac:dyDescent="0.2">
      <c r="A292" s="107">
        <v>3</v>
      </c>
      <c r="B292" s="224">
        <v>41699</v>
      </c>
      <c r="C292" s="106">
        <f t="shared" si="58"/>
        <v>8430</v>
      </c>
      <c r="D292" s="92">
        <f t="shared" si="59"/>
        <v>2020.9435682324915</v>
      </c>
      <c r="E292" s="92">
        <f t="shared" si="61"/>
        <v>1163.4487702974384</v>
      </c>
      <c r="F292" s="92">
        <f t="shared" si="61"/>
        <v>5.6071306074009613</v>
      </c>
      <c r="G292" s="92">
        <f t="shared" si="61"/>
        <v>175.74307846314395</v>
      </c>
      <c r="H292" s="92">
        <f t="shared" si="61"/>
        <v>32.012989207485433</v>
      </c>
      <c r="I292" s="92">
        <f t="shared" si="61"/>
        <v>369.49398753438368</v>
      </c>
      <c r="J292" s="92">
        <f t="shared" si="61"/>
        <v>56.760485321829478</v>
      </c>
      <c r="K292" s="92">
        <f t="shared" si="61"/>
        <v>577.13269633902485</v>
      </c>
      <c r="L292" s="92">
        <f t="shared" si="61"/>
        <v>638.32743477965505</v>
      </c>
      <c r="M292" s="92">
        <f t="shared" si="61"/>
        <v>613.58529707323441</v>
      </c>
      <c r="N292" s="92">
        <f t="shared" si="61"/>
        <v>0</v>
      </c>
      <c r="O292" s="92">
        <f t="shared" si="61"/>
        <v>761.00476032429015</v>
      </c>
      <c r="P292" s="92">
        <f t="shared" si="61"/>
        <v>0.30360238507034865</v>
      </c>
      <c r="Q292" s="92">
        <f t="shared" si="61"/>
        <v>499.11145859121825</v>
      </c>
      <c r="R292" s="250">
        <f>IF('Share Price Input'!H293&gt;1,'Share Price Input'!H293,NA())</f>
        <v>6523.35</v>
      </c>
      <c r="S292" s="92">
        <f t="shared" si="54"/>
        <v>0</v>
      </c>
      <c r="T292" s="92">
        <f t="shared" si="55"/>
        <v>6913.4686930566668</v>
      </c>
      <c r="U292" s="102">
        <f t="shared" si="56"/>
        <v>6913.4686930566668</v>
      </c>
      <c r="V292" s="103">
        <f t="shared" si="57"/>
        <v>6913.4621269566669</v>
      </c>
      <c r="Z292" s="85"/>
      <c r="AA292" s="85"/>
    </row>
    <row r="293" spans="1:28" x14ac:dyDescent="0.2">
      <c r="A293" s="107">
        <v>4</v>
      </c>
      <c r="B293" s="224">
        <v>41730</v>
      </c>
      <c r="C293" s="106">
        <f t="shared" si="58"/>
        <v>8460</v>
      </c>
      <c r="D293" s="92">
        <f t="shared" si="59"/>
        <v>1937.1784818437413</v>
      </c>
      <c r="E293" s="92">
        <f t="shared" si="61"/>
        <v>1151.099940200399</v>
      </c>
      <c r="F293" s="92">
        <f t="shared" si="61"/>
        <v>2.9004364599094998</v>
      </c>
      <c r="G293" s="92">
        <f t="shared" si="61"/>
        <v>157.27593281056264</v>
      </c>
      <c r="H293" s="92">
        <f t="shared" si="61"/>
        <v>39.533975551259857</v>
      </c>
      <c r="I293" s="92">
        <f t="shared" si="61"/>
        <v>371.30314331049578</v>
      </c>
      <c r="J293" s="92">
        <f t="shared" si="61"/>
        <v>45.429300788630314</v>
      </c>
      <c r="K293" s="92">
        <f t="shared" si="61"/>
        <v>534.937405238662</v>
      </c>
      <c r="L293" s="92">
        <f t="shared" si="61"/>
        <v>646.05602877093338</v>
      </c>
      <c r="M293" s="92">
        <f t="shared" si="61"/>
        <v>609.38002905491248</v>
      </c>
      <c r="N293" s="92">
        <f t="shared" si="61"/>
        <v>0</v>
      </c>
      <c r="O293" s="92">
        <f t="shared" si="61"/>
        <v>771.74625302693175</v>
      </c>
      <c r="P293" s="92">
        <f t="shared" si="61"/>
        <v>6.6723500355593615</v>
      </c>
      <c r="Q293" s="92">
        <f t="shared" si="61"/>
        <v>348.88712641934961</v>
      </c>
      <c r="R293" s="250">
        <f>IF('Share Price Input'!H294&gt;1,'Share Price Input'!H294,NA())</f>
        <v>6487.6</v>
      </c>
      <c r="S293" s="92">
        <f t="shared" si="54"/>
        <v>0</v>
      </c>
      <c r="T293" s="92">
        <f t="shared" si="55"/>
        <v>6622.3938374113459</v>
      </c>
      <c r="U293" s="102">
        <f t="shared" si="56"/>
        <v>6622.3938374113459</v>
      </c>
      <c r="V293" s="103">
        <f t="shared" si="57"/>
        <v>6622.387271311346</v>
      </c>
      <c r="Z293" s="85"/>
      <c r="AA293" s="85"/>
    </row>
    <row r="294" spans="1:28" x14ac:dyDescent="0.2">
      <c r="A294" s="107">
        <v>5</v>
      </c>
      <c r="B294" s="224">
        <v>41760</v>
      </c>
      <c r="C294" s="106">
        <f t="shared" si="58"/>
        <v>8490</v>
      </c>
      <c r="D294" s="92">
        <f t="shared" si="59"/>
        <v>1853.5236057447398</v>
      </c>
      <c r="E294" s="92">
        <f t="shared" si="61"/>
        <v>1137.8883734049843</v>
      </c>
      <c r="F294" s="92">
        <f t="shared" si="61"/>
        <v>32.036928218150578</v>
      </c>
      <c r="G294" s="92">
        <f t="shared" si="61"/>
        <v>138.90724969744488</v>
      </c>
      <c r="H294" s="92">
        <f t="shared" si="61"/>
        <v>47.685336613261569</v>
      </c>
      <c r="I294" s="92">
        <f t="shared" si="61"/>
        <v>373.07802113798778</v>
      </c>
      <c r="J294" s="92">
        <f t="shared" si="61"/>
        <v>35.198644469202094</v>
      </c>
      <c r="K294" s="92">
        <f t="shared" si="61"/>
        <v>438.19174269983216</v>
      </c>
      <c r="L294" s="92">
        <f t="shared" si="61"/>
        <v>653.73703019569564</v>
      </c>
      <c r="M294" s="92">
        <f t="shared" si="61"/>
        <v>604.47720255020101</v>
      </c>
      <c r="N294" s="92">
        <f t="shared" si="61"/>
        <v>0</v>
      </c>
      <c r="O294" s="92">
        <f t="shared" si="61"/>
        <v>782.52793055659049</v>
      </c>
      <c r="P294" s="92">
        <f t="shared" si="61"/>
        <v>21.214595212329186</v>
      </c>
      <c r="Q294" s="92">
        <f t="shared" si="61"/>
        <v>1.72645146320599</v>
      </c>
      <c r="R294" s="250">
        <f>IF('Share Price Input'!H295&gt;1,'Share Price Input'!H295,NA())</f>
        <v>6271.25</v>
      </c>
      <c r="S294" s="92">
        <f t="shared" si="54"/>
        <v>0</v>
      </c>
      <c r="T294" s="92">
        <f t="shared" si="55"/>
        <v>6120.1865458636257</v>
      </c>
      <c r="U294" s="102">
        <f t="shared" si="56"/>
        <v>6120.1865458636257</v>
      </c>
      <c r="V294" s="103">
        <f t="shared" si="57"/>
        <v>6120.1799797636259</v>
      </c>
      <c r="Z294" s="85"/>
      <c r="AA294" s="85"/>
    </row>
    <row r="295" spans="1:28" x14ac:dyDescent="0.2">
      <c r="A295" s="107">
        <v>6</v>
      </c>
      <c r="B295" s="224">
        <v>41791</v>
      </c>
      <c r="C295" s="106">
        <f t="shared" si="58"/>
        <v>8520</v>
      </c>
      <c r="D295" s="92">
        <f t="shared" si="59"/>
        <v>1770.1256990142681</v>
      </c>
      <c r="E295" s="92">
        <f t="shared" si="61"/>
        <v>1123.8355029777581</v>
      </c>
      <c r="F295" s="92">
        <f t="shared" si="61"/>
        <v>85.348820176507104</v>
      </c>
      <c r="G295" s="92">
        <f t="shared" si="61"/>
        <v>120.86672327579825</v>
      </c>
      <c r="H295" s="92">
        <f t="shared" si="61"/>
        <v>56.406166217501109</v>
      </c>
      <c r="I295" s="92">
        <f t="shared" si="61"/>
        <v>374.81825196614125</v>
      </c>
      <c r="J295" s="92">
        <f t="shared" si="61"/>
        <v>26.150151143452689</v>
      </c>
      <c r="K295" s="92">
        <f t="shared" si="61"/>
        <v>308.354469017376</v>
      </c>
      <c r="L295" s="92">
        <f t="shared" si="61"/>
        <v>661.36821486676672</v>
      </c>
      <c r="M295" s="92">
        <f t="shared" si="61"/>
        <v>598.88831608951614</v>
      </c>
      <c r="N295" s="92">
        <f t="shared" si="61"/>
        <v>0</v>
      </c>
      <c r="O295" s="92">
        <f t="shared" si="61"/>
        <v>793.34881919442296</v>
      </c>
      <c r="P295" s="92">
        <f t="shared" si="61"/>
        <v>43.722294413571035</v>
      </c>
      <c r="Q295" s="92">
        <f t="shared" si="61"/>
        <v>289.49394417588871</v>
      </c>
      <c r="R295" s="250">
        <f>IF('Share Price Input'!H296&gt;1,'Share Price Input'!H296,NA())</f>
        <v>6581.5999999999995</v>
      </c>
      <c r="S295" s="92">
        <f t="shared" si="54"/>
        <v>0</v>
      </c>
      <c r="T295" s="92">
        <f t="shared" si="55"/>
        <v>6252.7208064289698</v>
      </c>
      <c r="U295" s="102">
        <f t="shared" si="56"/>
        <v>6252.7208064289698</v>
      </c>
      <c r="V295" s="103">
        <f t="shared" si="57"/>
        <v>6252.7142403289699</v>
      </c>
      <c r="Z295" s="85"/>
      <c r="AA295" s="85"/>
    </row>
    <row r="296" spans="1:28" x14ac:dyDescent="0.2">
      <c r="A296" s="107">
        <v>7</v>
      </c>
      <c r="B296" s="224">
        <v>41821</v>
      </c>
      <c r="C296" s="106">
        <f t="shared" si="58"/>
        <v>8550</v>
      </c>
      <c r="D296" s="92">
        <f t="shared" si="59"/>
        <v>1687.1310699195446</v>
      </c>
      <c r="E296" s="92">
        <f t="shared" si="61"/>
        <v>1108.9641268284583</v>
      </c>
      <c r="F296" s="92">
        <f t="shared" si="61"/>
        <v>148.80614035037974</v>
      </c>
      <c r="G296" s="92">
        <f t="shared" si="61"/>
        <v>103.37994420950474</v>
      </c>
      <c r="H296" s="92">
        <f t="shared" si="61"/>
        <v>65.63130317450161</v>
      </c>
      <c r="I296" s="92">
        <f t="shared" si="61"/>
        <v>376.52347394839558</v>
      </c>
      <c r="J296" s="92">
        <f t="shared" si="61"/>
        <v>18.356022607443435</v>
      </c>
      <c r="K296" s="92">
        <f t="shared" si="61"/>
        <v>174.22425960655471</v>
      </c>
      <c r="L296" s="92">
        <f t="shared" si="61"/>
        <v>668.94737302240867</v>
      </c>
      <c r="M296" s="92">
        <f t="shared" si="61"/>
        <v>592.6264772100908</v>
      </c>
      <c r="N296" s="92">
        <f t="shared" si="61"/>
        <v>0</v>
      </c>
      <c r="O296" s="92">
        <f t="shared" si="61"/>
        <v>804.20794168034399</v>
      </c>
      <c r="P296" s="92">
        <f t="shared" si="61"/>
        <v>73.873449178760438</v>
      </c>
      <c r="Q296" s="92">
        <f t="shared" si="61"/>
        <v>522.64271253114077</v>
      </c>
      <c r="R296" s="250">
        <f>IF('Share Price Input'!H297&gt;1,'Share Price Input'!H297,NA())</f>
        <v>6439.0999999999995</v>
      </c>
      <c r="S296" s="92">
        <f t="shared" si="54"/>
        <v>0</v>
      </c>
      <c r="T296" s="92">
        <f t="shared" si="55"/>
        <v>6345.3077281675287</v>
      </c>
      <c r="U296" s="102">
        <f t="shared" si="56"/>
        <v>6345.3077281675287</v>
      </c>
      <c r="V296" s="103">
        <f t="shared" si="57"/>
        <v>6345.3011620675288</v>
      </c>
      <c r="Z296" s="85"/>
      <c r="AA296" s="85"/>
    </row>
    <row r="297" spans="1:28" x14ac:dyDescent="0.2">
      <c r="A297" s="107">
        <v>8</v>
      </c>
      <c r="B297" s="224">
        <v>41852</v>
      </c>
      <c r="C297" s="106">
        <f t="shared" si="58"/>
        <v>8580</v>
      </c>
      <c r="D297" s="92">
        <f t="shared" si="59"/>
        <v>1604.6853192417523</v>
      </c>
      <c r="E297" s="92">
        <f t="shared" ref="E297:Q306" si="62">(SIN(($C297*PI()/180*E$6+E$7*PI()/180))*E$5)+E$5</f>
        <v>1093.2983707250457</v>
      </c>
      <c r="F297" s="92">
        <f t="shared" si="62"/>
        <v>205.70896698586628</v>
      </c>
      <c r="G297" s="92">
        <f t="shared" si="62"/>
        <v>86.665578739592192</v>
      </c>
      <c r="H297" s="92">
        <f t="shared" si="62"/>
        <v>75.291818159362663</v>
      </c>
      <c r="I297" s="92">
        <f t="shared" si="62"/>
        <v>378.1933325175869</v>
      </c>
      <c r="J297" s="92">
        <f t="shared" si="62"/>
        <v>11.878451544394864</v>
      </c>
      <c r="K297" s="92">
        <f t="shared" si="62"/>
        <v>65.551988423996221</v>
      </c>
      <c r="L297" s="92">
        <f t="shared" si="62"/>
        <v>676.47230996619624</v>
      </c>
      <c r="M297" s="92">
        <f t="shared" si="62"/>
        <v>585.70637171505143</v>
      </c>
      <c r="N297" s="92">
        <f t="shared" si="62"/>
        <v>0</v>
      </c>
      <c r="O297" s="92">
        <f t="shared" si="62"/>
        <v>815.1043173012747</v>
      </c>
      <c r="P297" s="92">
        <f t="shared" si="62"/>
        <v>111.23671264607157</v>
      </c>
      <c r="Q297" s="92">
        <f t="shared" si="62"/>
        <v>142.50295305800964</v>
      </c>
      <c r="R297" s="250">
        <f>IF('Share Price Input'!H298&gt;1,'Share Price Input'!H298,NA())</f>
        <v>6448.0499999999993</v>
      </c>
      <c r="S297" s="92">
        <f t="shared" si="54"/>
        <v>0</v>
      </c>
      <c r="T297" s="92">
        <f t="shared" si="55"/>
        <v>5852.2899249242009</v>
      </c>
      <c r="U297" s="102">
        <f t="shared" si="56"/>
        <v>5852.2899249242009</v>
      </c>
      <c r="V297" s="103">
        <f t="shared" si="57"/>
        <v>5852.2833588242011</v>
      </c>
      <c r="Z297" s="85"/>
      <c r="AA297" s="85"/>
    </row>
    <row r="298" spans="1:28" x14ac:dyDescent="0.2">
      <c r="A298" s="107">
        <v>9</v>
      </c>
      <c r="B298" s="224">
        <v>41883</v>
      </c>
      <c r="C298" s="106">
        <f t="shared" si="58"/>
        <v>8610</v>
      </c>
      <c r="D298" s="92">
        <f t="shared" si="59"/>
        <v>1522.933084842834</v>
      </c>
      <c r="E298" s="92">
        <f t="shared" si="62"/>
        <v>1076.8636491545792</v>
      </c>
      <c r="F298" s="92">
        <f t="shared" si="62"/>
        <v>241.08230980942204</v>
      </c>
      <c r="G298" s="92">
        <f t="shared" si="62"/>
        <v>70.932634337052221</v>
      </c>
      <c r="H298" s="92">
        <f t="shared" si="62"/>
        <v>85.315528744959494</v>
      </c>
      <c r="I298" s="92">
        <f t="shared" si="62"/>
        <v>379.8274804596731</v>
      </c>
      <c r="J298" s="92">
        <f t="shared" si="62"/>
        <v>6.7691252626832181</v>
      </c>
      <c r="K298" s="92">
        <f t="shared" si="62"/>
        <v>6.4418081191261649</v>
      </c>
      <c r="L298" s="92">
        <f t="shared" si="62"/>
        <v>683.94084670253869</v>
      </c>
      <c r="M298" s="92">
        <f t="shared" si="62"/>
        <v>578.14422923101051</v>
      </c>
      <c r="N298" s="92">
        <f t="shared" si="62"/>
        <v>0</v>
      </c>
      <c r="O298" s="92">
        <f t="shared" si="62"/>
        <v>826.03696197971965</v>
      </c>
      <c r="P298" s="92">
        <f t="shared" si="62"/>
        <v>155.27756046412082</v>
      </c>
      <c r="Q298" s="92">
        <f t="shared" si="62"/>
        <v>59.963478142388396</v>
      </c>
      <c r="R298" s="250">
        <f>IF('Share Price Input'!H299&gt;1,'Share Price Input'!H299,NA())</f>
        <v>6100.75</v>
      </c>
      <c r="S298" s="92">
        <f t="shared" si="54"/>
        <v>0</v>
      </c>
      <c r="T298" s="92">
        <f t="shared" si="55"/>
        <v>5693.5221311501073</v>
      </c>
      <c r="U298" s="102">
        <f t="shared" si="56"/>
        <v>5693.5221311501073</v>
      </c>
      <c r="V298" s="103">
        <f t="shared" si="57"/>
        <v>5693.5155650501074</v>
      </c>
      <c r="Z298" s="85"/>
      <c r="AA298" s="85"/>
    </row>
    <row r="299" spans="1:28" x14ac:dyDescent="0.2">
      <c r="A299" s="107">
        <v>10</v>
      </c>
      <c r="B299" s="224">
        <v>41913</v>
      </c>
      <c r="C299" s="106">
        <f t="shared" si="58"/>
        <v>8640</v>
      </c>
      <c r="D299" s="92">
        <f t="shared" si="59"/>
        <v>1442.0177879215423</v>
      </c>
      <c r="E299" s="92">
        <f t="shared" si="62"/>
        <v>1059.6866240934073</v>
      </c>
      <c r="F299" s="92">
        <f t="shared" si="62"/>
        <v>245.61704489793061</v>
      </c>
      <c r="G299" s="92">
        <f t="shared" si="62"/>
        <v>56.377846135312907</v>
      </c>
      <c r="H299" s="92">
        <f t="shared" si="62"/>
        <v>95.627538742010771</v>
      </c>
      <c r="I299" s="92">
        <f t="shared" si="62"/>
        <v>381.42557798592992</v>
      </c>
      <c r="J299" s="92">
        <f t="shared" si="62"/>
        <v>3.0688132607130569</v>
      </c>
      <c r="K299" s="92">
        <f t="shared" si="62"/>
        <v>10.004706377184732</v>
      </c>
      <c r="L299" s="92">
        <f t="shared" si="62"/>
        <v>691.3508205676502</v>
      </c>
      <c r="M299" s="92">
        <f t="shared" si="62"/>
        <v>569.95778514494964</v>
      </c>
      <c r="N299" s="92">
        <f t="shared" si="62"/>
        <v>0</v>
      </c>
      <c r="O299" s="92">
        <f t="shared" si="62"/>
        <v>837.00488836263457</v>
      </c>
      <c r="P299" s="92">
        <f t="shared" si="62"/>
        <v>205.36593777608414</v>
      </c>
      <c r="Q299" s="92">
        <f t="shared" si="62"/>
        <v>472.80492610803185</v>
      </c>
      <c r="R299" s="250">
        <f>IF('Share Price Input'!H300&gt;1,'Share Price Input'!H300,NA())</f>
        <v>5850.3499999999995</v>
      </c>
      <c r="S299" s="92">
        <f t="shared" si="54"/>
        <v>0</v>
      </c>
      <c r="T299" s="92">
        <f t="shared" si="55"/>
        <v>6070.3037312733823</v>
      </c>
      <c r="U299" s="102">
        <f t="shared" si="56"/>
        <v>6070.3037312733823</v>
      </c>
      <c r="V299" s="103">
        <f t="shared" si="57"/>
        <v>6070.2971651733824</v>
      </c>
      <c r="Z299" s="85"/>
      <c r="AA299" s="85"/>
      <c r="AB299" s="85"/>
    </row>
    <row r="300" spans="1:28" x14ac:dyDescent="0.2">
      <c r="A300" s="107">
        <v>11</v>
      </c>
      <c r="B300" s="224">
        <v>41944</v>
      </c>
      <c r="C300" s="106">
        <f t="shared" si="58"/>
        <v>8670</v>
      </c>
      <c r="D300" s="92">
        <f t="shared" si="59"/>
        <v>1362.0813814038593</v>
      </c>
      <c r="E300" s="92">
        <f t="shared" si="62"/>
        <v>1041.7951617535539</v>
      </c>
      <c r="F300" s="92">
        <f t="shared" si="62"/>
        <v>218.11977610820071</v>
      </c>
      <c r="G300" s="92">
        <f t="shared" si="62"/>
        <v>43.183216824113984</v>
      </c>
      <c r="H300" s="92">
        <f t="shared" si="62"/>
        <v>106.15079781611166</v>
      </c>
      <c r="I300" s="92">
        <f t="shared" si="62"/>
        <v>382.98729280360453</v>
      </c>
      <c r="J300" s="92">
        <f t="shared" si="62"/>
        <v>0.80704190966105216</v>
      </c>
      <c r="K300" s="92">
        <f t="shared" si="62"/>
        <v>75.450411286560978</v>
      </c>
      <c r="L300" s="92">
        <f t="shared" si="62"/>
        <v>698.70008585579239</v>
      </c>
      <c r="M300" s="92">
        <f t="shared" si="62"/>
        <v>561.16623900966226</v>
      </c>
      <c r="N300" s="92">
        <f t="shared" si="62"/>
        <v>0</v>
      </c>
      <c r="O300" s="92">
        <f t="shared" si="62"/>
        <v>848.00710591060806</v>
      </c>
      <c r="P300" s="92">
        <f t="shared" si="62"/>
        <v>260.7852728773068</v>
      </c>
      <c r="Q300" s="92">
        <f t="shared" si="62"/>
        <v>391.77887747286547</v>
      </c>
      <c r="R300" s="250">
        <f>IF('Share Price Input'!H301&gt;1,'Share Price Input'!H301,NA())</f>
        <v>5978.8</v>
      </c>
      <c r="S300" s="92">
        <f t="shared" si="54"/>
        <v>0</v>
      </c>
      <c r="T300" s="92">
        <f t="shared" si="55"/>
        <v>5991.0060949319022</v>
      </c>
      <c r="U300" s="102">
        <f t="shared" si="56"/>
        <v>5991.0060949319022</v>
      </c>
      <c r="V300" s="103">
        <f t="shared" si="57"/>
        <v>5990.9995288319024</v>
      </c>
      <c r="Z300" s="85"/>
      <c r="AA300" s="85"/>
    </row>
    <row r="301" spans="1:28" x14ac:dyDescent="0.2">
      <c r="A301" s="107">
        <v>12</v>
      </c>
      <c r="B301" s="224">
        <v>41974</v>
      </c>
      <c r="C301" s="106">
        <f t="shared" si="58"/>
        <v>8700</v>
      </c>
      <c r="D301" s="92">
        <f t="shared" ref="D301:D332" si="63">(SIN(($C301*PI()/180*D$6+D$7*PI()/180))*D$5)+D$5</f>
        <v>1283.2641009093968</v>
      </c>
      <c r="E301" s="92">
        <f t="shared" si="62"/>
        <v>1023.2182873754941</v>
      </c>
      <c r="F301" s="92">
        <f t="shared" si="62"/>
        <v>165.82689848459523</v>
      </c>
      <c r="G301" s="92">
        <f t="shared" si="62"/>
        <v>31.513740767617094</v>
      </c>
      <c r="H301" s="92">
        <f t="shared" si="62"/>
        <v>116.80667720032559</v>
      </c>
      <c r="I301" s="92">
        <f t="shared" si="62"/>
        <v>384.5123001850074</v>
      </c>
      <c r="J301" s="92">
        <f t="shared" si="62"/>
        <v>1.858849940674645E-3</v>
      </c>
      <c r="K301" s="92">
        <f t="shared" si="62"/>
        <v>188.26267832399986</v>
      </c>
      <c r="L301" s="92">
        <f t="shared" si="62"/>
        <v>705.98651444060647</v>
      </c>
      <c r="M301" s="92">
        <f t="shared" si="62"/>
        <v>551.79020951531572</v>
      </c>
      <c r="N301" s="92">
        <f t="shared" si="62"/>
        <v>0</v>
      </c>
      <c r="O301" s="92">
        <f t="shared" si="62"/>
        <v>859.04262098730442</v>
      </c>
      <c r="P301" s="92">
        <f t="shared" si="62"/>
        <v>320.74272859565133</v>
      </c>
      <c r="Q301" s="92">
        <f t="shared" si="62"/>
        <v>11.039506785483127</v>
      </c>
      <c r="R301" s="250">
        <f>IF('Share Price Input'!H302&gt;1,'Share Price Input'!H302,NA())</f>
        <v>6126.5</v>
      </c>
      <c r="S301" s="92">
        <f t="shared" si="54"/>
        <v>0</v>
      </c>
      <c r="T301" s="92">
        <f t="shared" si="55"/>
        <v>5642.001556320738</v>
      </c>
      <c r="U301" s="102">
        <f t="shared" si="56"/>
        <v>5642.001556320738</v>
      </c>
      <c r="V301" s="103">
        <f t="shared" si="57"/>
        <v>5641.9949902207381</v>
      </c>
      <c r="Z301" s="85"/>
      <c r="AA301" s="85"/>
    </row>
    <row r="302" spans="1:28" x14ac:dyDescent="0.2">
      <c r="A302" s="107">
        <v>1</v>
      </c>
      <c r="B302" s="224">
        <v>42005</v>
      </c>
      <c r="C302" s="106">
        <f t="shared" si="58"/>
        <v>8730</v>
      </c>
      <c r="D302" s="92">
        <f t="shared" si="63"/>
        <v>1205.704218730441</v>
      </c>
      <c r="E302" s="92">
        <f t="shared" si="62"/>
        <v>1003.9861381406289</v>
      </c>
      <c r="F302" s="92">
        <f t="shared" si="62"/>
        <v>102.50021227660305</v>
      </c>
      <c r="G302" s="92">
        <f t="shared" si="62"/>
        <v>21.515340805832381</v>
      </c>
      <c r="H302" s="92">
        <f t="shared" si="62"/>
        <v>127.51555720167566</v>
      </c>
      <c r="I302" s="92">
        <f t="shared" si="62"/>
        <v>386.00028303503439</v>
      </c>
      <c r="J302" s="92">
        <f t="shared" si="62"/>
        <v>0.6596889813641269</v>
      </c>
      <c r="K302" s="92">
        <f t="shared" si="62"/>
        <v>323.41907926741465</v>
      </c>
      <c r="L302" s="92">
        <f t="shared" si="62"/>
        <v>713.2079963913535</v>
      </c>
      <c r="M302" s="92">
        <f t="shared" si="62"/>
        <v>541.85168613272117</v>
      </c>
      <c r="N302" s="92">
        <f t="shared" si="62"/>
        <v>0</v>
      </c>
      <c r="O302" s="92">
        <f t="shared" si="62"/>
        <v>870.11043694921727</v>
      </c>
      <c r="P302" s="92">
        <f t="shared" si="62"/>
        <v>384.38054473690227</v>
      </c>
      <c r="Q302" s="92">
        <f t="shared" si="62"/>
        <v>242.91241154360091</v>
      </c>
      <c r="R302" s="250">
        <f>IF('Share Price Input'!H303&gt;1,'Share Price Input'!H303,NA())</f>
        <v>6433.6</v>
      </c>
      <c r="S302" s="92">
        <f t="shared" si="54"/>
        <v>0</v>
      </c>
      <c r="T302" s="92">
        <f t="shared" si="55"/>
        <v>5923.7570280927885</v>
      </c>
      <c r="U302" s="102">
        <f t="shared" si="56"/>
        <v>5923.7570280927885</v>
      </c>
      <c r="V302" s="103">
        <f t="shared" si="57"/>
        <v>5923.7504619927886</v>
      </c>
      <c r="Z302" s="85"/>
      <c r="AA302" s="85"/>
    </row>
    <row r="303" spans="1:28" x14ac:dyDescent="0.2">
      <c r="A303" s="107">
        <v>2</v>
      </c>
      <c r="B303" s="224">
        <v>42036</v>
      </c>
      <c r="C303" s="106">
        <f t="shared" si="58"/>
        <v>8760</v>
      </c>
      <c r="D303" s="92">
        <f t="shared" si="63"/>
        <v>1129.5378012553456</v>
      </c>
      <c r="E303" s="92">
        <f t="shared" si="62"/>
        <v>984.1299142798706</v>
      </c>
      <c r="F303" s="92">
        <f t="shared" si="62"/>
        <v>44.805260587996457</v>
      </c>
      <c r="G303" s="92">
        <f t="shared" si="62"/>
        <v>13.313043539007396</v>
      </c>
      <c r="H303" s="92">
        <f t="shared" si="62"/>
        <v>138.19742211173636</v>
      </c>
      <c r="I303" s="92">
        <f t="shared" si="62"/>
        <v>387.45093195709978</v>
      </c>
      <c r="J303" s="92">
        <f t="shared" si="62"/>
        <v>2.7752831961206539</v>
      </c>
      <c r="K303" s="92">
        <f t="shared" si="62"/>
        <v>450.94112480733213</v>
      </c>
      <c r="L303" s="92">
        <f t="shared" si="62"/>
        <v>720.36244058389047</v>
      </c>
      <c r="M303" s="92">
        <f t="shared" si="62"/>
        <v>531.37397754173742</v>
      </c>
      <c r="N303" s="92">
        <f t="shared" si="62"/>
        <v>0</v>
      </c>
      <c r="O303" s="92">
        <f t="shared" si="62"/>
        <v>881.20955423566215</v>
      </c>
      <c r="P303" s="92">
        <f t="shared" si="62"/>
        <v>450.78830932845358</v>
      </c>
      <c r="Q303" s="92">
        <f t="shared" si="62"/>
        <v>531.78500564913918</v>
      </c>
      <c r="R303" s="250">
        <f>IF('Share Price Input'!H304&gt;1,'Share Price Input'!H304,NA())</f>
        <v>6173.2000000000007</v>
      </c>
      <c r="S303" s="92">
        <f t="shared" si="54"/>
        <v>0</v>
      </c>
      <c r="T303" s="92">
        <f t="shared" si="55"/>
        <v>6266.6635029733916</v>
      </c>
      <c r="U303" s="102">
        <f t="shared" si="56"/>
        <v>6266.6635029733916</v>
      </c>
      <c r="V303" s="103">
        <f t="shared" si="57"/>
        <v>6266.6569368733917</v>
      </c>
      <c r="Z303" s="85"/>
      <c r="AA303" s="85"/>
    </row>
    <row r="304" spans="1:28" x14ac:dyDescent="0.2">
      <c r="A304" s="107">
        <v>3</v>
      </c>
      <c r="B304" s="224">
        <v>42064</v>
      </c>
      <c r="C304" s="106">
        <f t="shared" si="58"/>
        <v>8790</v>
      </c>
      <c r="D304" s="92">
        <f t="shared" si="63"/>
        <v>1054.8984702618909</v>
      </c>
      <c r="E304" s="92">
        <f t="shared" si="62"/>
        <v>963.68182845764522</v>
      </c>
      <c r="F304" s="92">
        <f t="shared" si="62"/>
        <v>7.9254954800189381</v>
      </c>
      <c r="G304" s="92">
        <f t="shared" si="62"/>
        <v>7.0094159123937629</v>
      </c>
      <c r="H304" s="92">
        <f t="shared" si="62"/>
        <v>148.77245807621236</v>
      </c>
      <c r="I304" s="92">
        <f t="shared" si="62"/>
        <v>388.86394531746953</v>
      </c>
      <c r="J304" s="92">
        <f t="shared" si="62"/>
        <v>6.3317602636514891</v>
      </c>
      <c r="K304" s="92">
        <f t="shared" si="62"/>
        <v>542.5436708273138</v>
      </c>
      <c r="L304" s="92">
        <f t="shared" si="62"/>
        <v>727.44777530619194</v>
      </c>
      <c r="M304" s="92">
        <f t="shared" si="62"/>
        <v>520.38165696574958</v>
      </c>
      <c r="N304" s="92">
        <f t="shared" si="62"/>
        <v>0</v>
      </c>
      <c r="O304" s="92">
        <f t="shared" si="62"/>
        <v>892.33897045906679</v>
      </c>
      <c r="P304" s="92">
        <f t="shared" si="62"/>
        <v>519.01598310711495</v>
      </c>
      <c r="Q304" s="92">
        <f t="shared" si="62"/>
        <v>185.46235916286224</v>
      </c>
      <c r="R304" s="250">
        <f>IF('Share Price Input'!H305&gt;1,'Share Price Input'!H305,NA())</f>
        <v>6000.2999999999993</v>
      </c>
      <c r="S304" s="92">
        <f t="shared" si="54"/>
        <v>0</v>
      </c>
      <c r="T304" s="92">
        <f t="shared" si="55"/>
        <v>5964.6672234975813</v>
      </c>
      <c r="U304" s="102">
        <f t="shared" si="56"/>
        <v>5964.6672234975813</v>
      </c>
      <c r="V304" s="103">
        <f t="shared" si="57"/>
        <v>5964.6606573975814</v>
      </c>
      <c r="Z304" s="85"/>
      <c r="AA304" s="85"/>
    </row>
    <row r="305" spans="1:28" x14ac:dyDescent="0.2">
      <c r="A305" s="107">
        <v>4</v>
      </c>
      <c r="B305" s="224">
        <v>42095</v>
      </c>
      <c r="C305" s="106">
        <f t="shared" si="58"/>
        <v>8820</v>
      </c>
      <c r="D305" s="92">
        <f t="shared" si="63"/>
        <v>981.9171684992607</v>
      </c>
      <c r="E305" s="92">
        <f t="shared" si="62"/>
        <v>942.67505351343198</v>
      </c>
      <c r="F305" s="92">
        <f t="shared" si="62"/>
        <v>1.5664826765045348</v>
      </c>
      <c r="G305" s="92">
        <f t="shared" si="62"/>
        <v>2.6832826513864632</v>
      </c>
      <c r="H305" s="92">
        <f t="shared" si="62"/>
        <v>159.16164945628438</v>
      </c>
      <c r="I305" s="92">
        <f t="shared" si="62"/>
        <v>390.23902930797931</v>
      </c>
      <c r="J305" s="92">
        <f t="shared" si="62"/>
        <v>11.30074153320399</v>
      </c>
      <c r="K305" s="92">
        <f t="shared" si="62"/>
        <v>577.90873070287375</v>
      </c>
      <c r="L305" s="92">
        <f t="shared" si="62"/>
        <v>734.46194885825901</v>
      </c>
      <c r="M305" s="92">
        <f t="shared" si="62"/>
        <v>508.90050454043416</v>
      </c>
      <c r="N305" s="92">
        <f t="shared" si="62"/>
        <v>0</v>
      </c>
      <c r="O305" s="92">
        <f t="shared" si="62"/>
        <v>903.49768049548152</v>
      </c>
      <c r="P305" s="92">
        <f t="shared" si="62"/>
        <v>588.0874909207505</v>
      </c>
      <c r="Q305" s="92">
        <f t="shared" si="62"/>
        <v>33.800903302181268</v>
      </c>
      <c r="R305" s="250">
        <f>IF('Share Price Input'!H306&gt;1,'Share Price Input'!H306,NA())</f>
        <v>5954.3499999999995</v>
      </c>
      <c r="S305" s="92">
        <f t="shared" si="54"/>
        <v>0</v>
      </c>
      <c r="T305" s="92">
        <f t="shared" si="55"/>
        <v>5836.1941003580314</v>
      </c>
      <c r="U305" s="102">
        <f t="shared" si="56"/>
        <v>5836.1941003580314</v>
      </c>
      <c r="V305" s="103">
        <f t="shared" si="57"/>
        <v>5836.1875342580315</v>
      </c>
      <c r="Z305" s="85"/>
      <c r="AA305" s="85"/>
    </row>
    <row r="306" spans="1:28" x14ac:dyDescent="0.2">
      <c r="A306" s="107">
        <v>5</v>
      </c>
      <c r="B306" s="224">
        <v>42125</v>
      </c>
      <c r="C306" s="106">
        <f t="shared" si="58"/>
        <v>8850</v>
      </c>
      <c r="D306" s="92">
        <f t="shared" si="63"/>
        <v>910.7219299699475</v>
      </c>
      <c r="E306" s="92">
        <f t="shared" si="62"/>
        <v>921.14366864560577</v>
      </c>
      <c r="F306" s="92">
        <f t="shared" si="62"/>
        <v>27.401709427778471</v>
      </c>
      <c r="G306" s="92">
        <f t="shared" si="62"/>
        <v>0.38874058506868892</v>
      </c>
      <c r="H306" s="92">
        <f t="shared" si="62"/>
        <v>169.28736922577127</v>
      </c>
      <c r="I306" s="92">
        <f t="shared" si="62"/>
        <v>391.57589800712719</v>
      </c>
      <c r="J306" s="92">
        <f t="shared" si="62"/>
        <v>17.642577379217556</v>
      </c>
      <c r="K306" s="92">
        <f t="shared" si="62"/>
        <v>549.19212493523401</v>
      </c>
      <c r="L306" s="92">
        <f t="shared" si="62"/>
        <v>741.40293014622898</v>
      </c>
      <c r="M306" s="92">
        <f t="shared" si="62"/>
        <v>496.95744685196269</v>
      </c>
      <c r="N306" s="92">
        <f t="shared" si="62"/>
        <v>0</v>
      </c>
      <c r="O306" s="92">
        <f t="shared" si="62"/>
        <v>914.68467657537121</v>
      </c>
      <c r="P306" s="92">
        <f t="shared" si="62"/>
        <v>657.01468560322166</v>
      </c>
      <c r="Q306" s="92">
        <f t="shared" si="62"/>
        <v>440.21098905251654</v>
      </c>
      <c r="R306" s="250">
        <f>IF('Share Price Input'!H307&gt;1,'Share Price Input'!H307,NA())</f>
        <v>5980.85</v>
      </c>
      <c r="S306" s="92">
        <f t="shared" si="54"/>
        <v>0</v>
      </c>
      <c r="T306" s="92">
        <f t="shared" si="55"/>
        <v>6237.6181803050504</v>
      </c>
      <c r="U306" s="102">
        <f t="shared" si="56"/>
        <v>6237.6181803050504</v>
      </c>
      <c r="V306" s="103">
        <f t="shared" si="57"/>
        <v>6237.6116142050505</v>
      </c>
      <c r="Z306" s="85"/>
      <c r="AA306" s="85"/>
    </row>
    <row r="307" spans="1:28" x14ac:dyDescent="0.2">
      <c r="A307" s="107">
        <v>6</v>
      </c>
      <c r="B307" s="224">
        <v>42156</v>
      </c>
      <c r="C307" s="106">
        <f t="shared" si="58"/>
        <v>8880</v>
      </c>
      <c r="D307" s="92">
        <f t="shared" si="63"/>
        <v>841.43765531464237</v>
      </c>
      <c r="E307" s="92">
        <f t="shared" ref="E307:Q316" si="64">(SIN(($C307*PI()/180*E$6+E$7*PI()/180))*E$5)+E$5</f>
        <v>899.12260412490969</v>
      </c>
      <c r="F307" s="92">
        <f t="shared" si="64"/>
        <v>78.632176594599571</v>
      </c>
      <c r="G307" s="92">
        <f t="shared" si="64"/>
        <v>0.15448218371290068</v>
      </c>
      <c r="H307" s="92">
        <f t="shared" si="64"/>
        <v>179.07395899270395</v>
      </c>
      <c r="I307" s="92">
        <f t="shared" si="64"/>
        <v>392.87427343952436</v>
      </c>
      <c r="J307" s="92">
        <f t="shared" si="64"/>
        <v>25.306663582633149</v>
      </c>
      <c r="K307" s="92">
        <f t="shared" si="64"/>
        <v>462.76336657002184</v>
      </c>
      <c r="L307" s="92">
        <f t="shared" si="64"/>
        <v>748.26870927051903</v>
      </c>
      <c r="M307" s="92">
        <f t="shared" si="64"/>
        <v>484.58049378646103</v>
      </c>
      <c r="N307" s="92">
        <f t="shared" si="64"/>
        <v>0</v>
      </c>
      <c r="O307" s="92">
        <f t="shared" si="64"/>
        <v>925.89894837461418</v>
      </c>
      <c r="P307" s="92">
        <f t="shared" si="64"/>
        <v>724.81148455330401</v>
      </c>
      <c r="Q307" s="92">
        <f t="shared" si="64"/>
        <v>430.85499189426338</v>
      </c>
      <c r="R307" s="250">
        <f>IF('Share Price Input'!H308&gt;1,'Share Price Input'!H308,NA())</f>
        <v>5855</v>
      </c>
      <c r="S307" s="92">
        <f t="shared" si="54"/>
        <v>0</v>
      </c>
      <c r="T307" s="92">
        <f t="shared" si="55"/>
        <v>6193.7732425819095</v>
      </c>
      <c r="U307" s="102">
        <f t="shared" si="56"/>
        <v>6193.7732425819095</v>
      </c>
      <c r="V307" s="103">
        <f t="shared" si="57"/>
        <v>6193.7666764819096</v>
      </c>
      <c r="Z307" s="85"/>
      <c r="AA307" s="85"/>
    </row>
    <row r="308" spans="1:28" x14ac:dyDescent="0.2">
      <c r="A308" s="107">
        <v>7</v>
      </c>
      <c r="B308" s="224">
        <v>42186</v>
      </c>
      <c r="C308" s="106">
        <f t="shared" si="58"/>
        <v>8910</v>
      </c>
      <c r="D308" s="92">
        <f t="shared" si="63"/>
        <v>774.18589269404538</v>
      </c>
      <c r="E308" s="92">
        <f t="shared" si="64"/>
        <v>876.64758462723159</v>
      </c>
      <c r="F308" s="92">
        <f t="shared" si="64"/>
        <v>141.7756761234599</v>
      </c>
      <c r="G308" s="92">
        <f t="shared" si="64"/>
        <v>1.983436769171675</v>
      </c>
      <c r="H308" s="92">
        <f t="shared" si="64"/>
        <v>188.44829431146488</v>
      </c>
      <c r="I308" s="92">
        <f t="shared" si="64"/>
        <v>394.13388563369517</v>
      </c>
      <c r="J308" s="92">
        <f t="shared" si="64"/>
        <v>34.231845123588641</v>
      </c>
      <c r="K308" s="92">
        <f t="shared" si="64"/>
        <v>337.79286552197874</v>
      </c>
      <c r="L308" s="92">
        <f t="shared" si="64"/>
        <v>755.05729810783328</v>
      </c>
      <c r="M308" s="92">
        <f t="shared" si="64"/>
        <v>471.79867283881345</v>
      </c>
      <c r="N308" s="92">
        <f t="shared" si="64"/>
        <v>0</v>
      </c>
      <c r="O308" s="92">
        <f t="shared" si="64"/>
        <v>937.13948310575768</v>
      </c>
      <c r="P308" s="92">
        <f t="shared" si="64"/>
        <v>790.50797677763444</v>
      </c>
      <c r="Q308" s="92">
        <f t="shared" si="64"/>
        <v>28.151701043220214</v>
      </c>
      <c r="R308" s="250">
        <f>IF('Share Price Input'!H309&gt;1,'Share Price Input'!H309,NA())</f>
        <v>5664</v>
      </c>
      <c r="S308" s="92">
        <f t="shared" si="54"/>
        <v>0</v>
      </c>
      <c r="T308" s="92">
        <f t="shared" si="55"/>
        <v>5731.8480465778948</v>
      </c>
      <c r="U308" s="102">
        <f t="shared" si="56"/>
        <v>5731.8480465778948</v>
      </c>
      <c r="V308" s="103">
        <f t="shared" si="57"/>
        <v>5731.8414804778949</v>
      </c>
      <c r="Z308" s="85"/>
      <c r="AA308" s="85"/>
    </row>
    <row r="309" spans="1:28" x14ac:dyDescent="0.2">
      <c r="A309" s="107">
        <v>8</v>
      </c>
      <c r="B309" s="224">
        <v>42217</v>
      </c>
      <c r="C309" s="106">
        <f t="shared" si="58"/>
        <v>8940</v>
      </c>
      <c r="D309" s="92">
        <f t="shared" si="63"/>
        <v>709.08462455210133</v>
      </c>
      <c r="E309" s="92">
        <f t="shared" si="64"/>
        <v>853.75507127761239</v>
      </c>
      <c r="F309" s="92">
        <f t="shared" si="64"/>
        <v>200.21487374133542</v>
      </c>
      <c r="G309" s="92">
        <f t="shared" si="64"/>
        <v>5.852733884702161</v>
      </c>
      <c r="H309" s="92">
        <f t="shared" si="64"/>
        <v>197.34033106152432</v>
      </c>
      <c r="I309" s="92">
        <f t="shared" si="64"/>
        <v>395.35447267821246</v>
      </c>
      <c r="J309" s="92">
        <f t="shared" si="64"/>
        <v>44.346904163463876</v>
      </c>
      <c r="K309" s="92">
        <f t="shared" si="64"/>
        <v>201.99981824437702</v>
      </c>
      <c r="L309" s="92">
        <f t="shared" si="64"/>
        <v>761.76673088686209</v>
      </c>
      <c r="M309" s="92">
        <f t="shared" si="64"/>
        <v>458.64196103488143</v>
      </c>
      <c r="N309" s="92">
        <f t="shared" si="64"/>
        <v>0</v>
      </c>
      <c r="O309" s="92">
        <f t="shared" si="64"/>
        <v>948.40526560947944</v>
      </c>
      <c r="P309" s="92">
        <f t="shared" si="64"/>
        <v>853.16429858028982</v>
      </c>
      <c r="Q309" s="92">
        <f t="shared" si="64"/>
        <v>197.05653935645392</v>
      </c>
      <c r="R309" s="250">
        <f>IF('Share Price Input'!H310&gt;1,'Share Price Input'!H310,NA())</f>
        <v>5478.5</v>
      </c>
      <c r="S309" s="92">
        <f t="shared" si="54"/>
        <v>0</v>
      </c>
      <c r="T309" s="92">
        <f t="shared" si="55"/>
        <v>5826.9770589712962</v>
      </c>
      <c r="U309" s="102">
        <f t="shared" si="56"/>
        <v>5826.9770589712962</v>
      </c>
      <c r="V309" s="103">
        <f t="shared" si="57"/>
        <v>5826.9704928712963</v>
      </c>
      <c r="Z309" s="85"/>
      <c r="AA309" s="85"/>
    </row>
    <row r="310" spans="1:28" x14ac:dyDescent="0.2">
      <c r="A310" s="107">
        <v>9</v>
      </c>
      <c r="B310" s="224">
        <v>42248</v>
      </c>
      <c r="C310" s="106">
        <f t="shared" si="58"/>
        <v>8970</v>
      </c>
      <c r="D310" s="92">
        <f t="shared" si="63"/>
        <v>646.24806063467963</v>
      </c>
      <c r="E310" s="92">
        <f t="shared" si="64"/>
        <v>830.4822024995301</v>
      </c>
      <c r="F310" s="92">
        <f t="shared" si="64"/>
        <v>238.57045584176646</v>
      </c>
      <c r="G310" s="92">
        <f t="shared" si="64"/>
        <v>11.71398928226975</v>
      </c>
      <c r="H310" s="92">
        <f t="shared" si="64"/>
        <v>205.68362881028582</v>
      </c>
      <c r="I310" s="92">
        <f t="shared" si="64"/>
        <v>396.53578077615623</v>
      </c>
      <c r="J310" s="92">
        <f t="shared" si="64"/>
        <v>55.57112832245663</v>
      </c>
      <c r="K310" s="92">
        <f t="shared" si="64"/>
        <v>85.503925970010982</v>
      </c>
      <c r="L310" s="92">
        <f t="shared" si="64"/>
        <v>768.39506475751364</v>
      </c>
      <c r="M310" s="92">
        <f t="shared" si="64"/>
        <v>445.14121462681118</v>
      </c>
      <c r="N310" s="92">
        <f t="shared" si="64"/>
        <v>0</v>
      </c>
      <c r="O310" s="92">
        <f t="shared" si="64"/>
        <v>959.69527844627544</v>
      </c>
      <c r="P310" s="92">
        <f t="shared" si="64"/>
        <v>911.88407939126239</v>
      </c>
      <c r="Q310" s="92">
        <f t="shared" si="64"/>
        <v>532.84065713248663</v>
      </c>
      <c r="R310" s="250">
        <f>IF('Share Price Input'!H311&gt;1,'Share Price Input'!H311,NA())</f>
        <v>5707</v>
      </c>
      <c r="S310" s="92">
        <f t="shared" si="54"/>
        <v>0</v>
      </c>
      <c r="T310" s="92">
        <f t="shared" si="55"/>
        <v>6088.2589003915054</v>
      </c>
      <c r="U310" s="102">
        <f t="shared" si="56"/>
        <v>6088.2589003915054</v>
      </c>
      <c r="V310" s="103">
        <f t="shared" si="57"/>
        <v>6088.2523342915056</v>
      </c>
      <c r="Z310" s="85"/>
      <c r="AA310" s="85"/>
    </row>
    <row r="311" spans="1:28" x14ac:dyDescent="0.2">
      <c r="A311" s="107">
        <v>10</v>
      </c>
      <c r="B311" s="224">
        <v>42278</v>
      </c>
      <c r="C311" s="106">
        <f t="shared" si="58"/>
        <v>9000</v>
      </c>
      <c r="D311" s="92">
        <f t="shared" si="63"/>
        <v>585.78643762690467</v>
      </c>
      <c r="E311" s="92">
        <f t="shared" si="64"/>
        <v>806.86673376539636</v>
      </c>
      <c r="F311" s="92">
        <f t="shared" si="64"/>
        <v>246.74846922679825</v>
      </c>
      <c r="G311" s="92">
        <f t="shared" si="64"/>
        <v>19.493909951159083</v>
      </c>
      <c r="H311" s="92">
        <f t="shared" si="64"/>
        <v>213.41584724953006</v>
      </c>
      <c r="I311" s="92">
        <f t="shared" si="64"/>
        <v>397.67756429788631</v>
      </c>
      <c r="J311" s="92">
        <f t="shared" si="64"/>
        <v>67.814954718162625</v>
      </c>
      <c r="K311" s="92">
        <f t="shared" si="64"/>
        <v>14.144666790699546</v>
      </c>
      <c r="L311" s="92">
        <f t="shared" si="64"/>
        <v>774.94038035350059</v>
      </c>
      <c r="M311" s="92">
        <f t="shared" si="64"/>
        <v>431.32809672628952</v>
      </c>
      <c r="N311" s="92">
        <f t="shared" si="64"/>
        <v>0</v>
      </c>
      <c r="O311" s="92">
        <f t="shared" si="64"/>
        <v>971.00850198833518</v>
      </c>
      <c r="P311" s="92">
        <f t="shared" si="64"/>
        <v>965.82726537589122</v>
      </c>
      <c r="Q311" s="92">
        <f t="shared" si="64"/>
        <v>230.89998800643917</v>
      </c>
      <c r="R311" s="250">
        <f>IF('Share Price Input'!H312&gt;1,'Share Price Input'!H312,NA())</f>
        <v>5572</v>
      </c>
      <c r="S311" s="92">
        <f t="shared" si="54"/>
        <v>0</v>
      </c>
      <c r="T311" s="92">
        <f t="shared" si="55"/>
        <v>5725.9462499769925</v>
      </c>
      <c r="U311" s="102">
        <f t="shared" si="56"/>
        <v>5725.9462499769925</v>
      </c>
      <c r="V311" s="103">
        <f t="shared" si="57"/>
        <v>5725.9396838769926</v>
      </c>
      <c r="Z311" s="85"/>
      <c r="AA311" s="85"/>
      <c r="AB311" s="85"/>
    </row>
    <row r="312" spans="1:28" x14ac:dyDescent="0.2">
      <c r="A312" s="107">
        <v>11</v>
      </c>
      <c r="B312" s="224">
        <v>42309</v>
      </c>
      <c r="C312" s="106">
        <f t="shared" si="58"/>
        <v>9030</v>
      </c>
      <c r="D312" s="92">
        <f t="shared" si="63"/>
        <v>527.80582576053439</v>
      </c>
      <c r="E312" s="92">
        <f t="shared" si="64"/>
        <v>782.94697634602437</v>
      </c>
      <c r="F312" s="92">
        <f t="shared" si="64"/>
        <v>222.59672431044982</v>
      </c>
      <c r="G312" s="92">
        <f t="shared" si="64"/>
        <v>29.095210622213244</v>
      </c>
      <c r="H312" s="92">
        <f t="shared" si="64"/>
        <v>220.47921199612261</v>
      </c>
      <c r="I312" s="92">
        <f t="shared" si="64"/>
        <v>398.77958583211569</v>
      </c>
      <c r="J312" s="92">
        <f t="shared" si="64"/>
        <v>80.980684626096206</v>
      </c>
      <c r="K312" s="92">
        <f t="shared" si="64"/>
        <v>3.7499465511364178</v>
      </c>
      <c r="L312" s="92">
        <f t="shared" si="64"/>
        <v>781.40078234813382</v>
      </c>
      <c r="M312" s="92">
        <f t="shared" si="64"/>
        <v>417.23500304549862</v>
      </c>
      <c r="N312" s="92">
        <f t="shared" si="64"/>
        <v>0</v>
      </c>
      <c r="O312" s="92">
        <f t="shared" si="64"/>
        <v>982.34391451164311</v>
      </c>
      <c r="P312" s="92">
        <f t="shared" si="64"/>
        <v>1014.2221373687617</v>
      </c>
      <c r="Q312" s="92">
        <f t="shared" si="64"/>
        <v>14.743111802784767</v>
      </c>
      <c r="R312" s="250">
        <f>IF('Share Price Input'!H313&gt;1,'Share Price Input'!H313,NA())</f>
        <v>5570</v>
      </c>
      <c r="S312" s="92">
        <f t="shared" si="54"/>
        <v>0</v>
      </c>
      <c r="T312" s="92">
        <f t="shared" si="55"/>
        <v>5476.3725490215138</v>
      </c>
      <c r="U312" s="102">
        <f t="shared" si="56"/>
        <v>5476.3725490215138</v>
      </c>
      <c r="V312" s="103">
        <f t="shared" si="57"/>
        <v>5476.3659829215139</v>
      </c>
      <c r="Z312" s="85"/>
      <c r="AA312" s="85"/>
    </row>
    <row r="313" spans="1:28" x14ac:dyDescent="0.2">
      <c r="A313" s="107">
        <v>12</v>
      </c>
      <c r="B313" s="224">
        <v>42339</v>
      </c>
      <c r="C313" s="106">
        <f t="shared" si="58"/>
        <v>9060</v>
      </c>
      <c r="D313" s="92">
        <f t="shared" si="63"/>
        <v>472.40794273071742</v>
      </c>
      <c r="E313" s="92">
        <f t="shared" si="64"/>
        <v>758.76173515841651</v>
      </c>
      <c r="F313" s="92">
        <f t="shared" si="64"/>
        <v>172.47118206331115</v>
      </c>
      <c r="G313" s="92">
        <f t="shared" si="64"/>
        <v>40.397830287126467</v>
      </c>
      <c r="H313" s="92">
        <f t="shared" si="64"/>
        <v>226.82094627658319</v>
      </c>
      <c r="I313" s="92">
        <f t="shared" si="64"/>
        <v>399.84161623527609</v>
      </c>
      <c r="J313" s="92">
        <f t="shared" si="64"/>
        <v>94.96326305957777</v>
      </c>
      <c r="K313" s="92">
        <f t="shared" si="64"/>
        <v>56.625375695230076</v>
      </c>
      <c r="L313" s="92">
        <f t="shared" si="64"/>
        <v>787.77440000315084</v>
      </c>
      <c r="M313" s="92">
        <f t="shared" si="64"/>
        <v>402.89498591989855</v>
      </c>
      <c r="N313" s="92">
        <f t="shared" si="64"/>
        <v>0</v>
      </c>
      <c r="O313" s="92">
        <f t="shared" si="64"/>
        <v>993.70049228823541</v>
      </c>
      <c r="P313" s="92">
        <f t="shared" si="64"/>
        <v>1056.3763512017927</v>
      </c>
      <c r="Q313" s="92">
        <f t="shared" si="64"/>
        <v>402.32395295993609</v>
      </c>
      <c r="R313" s="250">
        <f>IF('Share Price Input'!H314&gt;1,'Share Price Input'!H314,NA())</f>
        <v>5370</v>
      </c>
      <c r="S313" s="92">
        <f t="shared" si="54"/>
        <v>0</v>
      </c>
      <c r="T313" s="92">
        <f t="shared" si="55"/>
        <v>5865.3535077792521</v>
      </c>
      <c r="U313" s="102">
        <f t="shared" si="56"/>
        <v>5865.3535077792521</v>
      </c>
      <c r="V313" s="103">
        <f t="shared" si="57"/>
        <v>5865.3469416792523</v>
      </c>
      <c r="Z313" s="85"/>
      <c r="AA313" s="85"/>
    </row>
    <row r="314" spans="1:28" x14ac:dyDescent="0.2">
      <c r="A314" s="107">
        <v>1</v>
      </c>
      <c r="B314" s="224">
        <v>42370</v>
      </c>
      <c r="C314" s="106">
        <f t="shared" si="58"/>
        <v>9090</v>
      </c>
      <c r="D314" s="92">
        <f t="shared" si="63"/>
        <v>419.68997524861993</v>
      </c>
      <c r="E314" s="92">
        <f t="shared" si="64"/>
        <v>734.35024581272205</v>
      </c>
      <c r="F314" s="92">
        <f t="shared" si="64"/>
        <v>109.56326990629164</v>
      </c>
      <c r="G314" s="92">
        <f t="shared" si="64"/>
        <v>53.260433520634265</v>
      </c>
      <c r="H314" s="92">
        <f t="shared" si="64"/>
        <v>232.39366526999243</v>
      </c>
      <c r="I314" s="92">
        <f t="shared" si="64"/>
        <v>400.86343467916328</v>
      </c>
      <c r="J314" s="92">
        <f t="shared" si="64"/>
        <v>109.65111704837778</v>
      </c>
      <c r="K314" s="92">
        <f t="shared" si="64"/>
        <v>161.0428712297624</v>
      </c>
      <c r="L314" s="92">
        <f t="shared" si="64"/>
        <v>794.05938771042611</v>
      </c>
      <c r="M314" s="92">
        <f t="shared" si="64"/>
        <v>388.34167679105019</v>
      </c>
      <c r="N314" s="92">
        <f t="shared" si="64"/>
        <v>0</v>
      </c>
      <c r="O314" s="92">
        <f t="shared" si="64"/>
        <v>1005.0772096786731</v>
      </c>
      <c r="P314" s="92">
        <f t="shared" si="64"/>
        <v>1091.6868424818867</v>
      </c>
      <c r="Q314" s="92">
        <f t="shared" si="64"/>
        <v>464.9234198615286</v>
      </c>
      <c r="R314" s="250">
        <f>IF('Share Price Input'!H315&gt;1,'Share Price Input'!H315,NA())</f>
        <v>5440</v>
      </c>
      <c r="S314" s="92">
        <f t="shared" si="54"/>
        <v>0</v>
      </c>
      <c r="T314" s="92">
        <f t="shared" si="55"/>
        <v>5964.8969831391287</v>
      </c>
      <c r="U314" s="102">
        <f t="shared" si="56"/>
        <v>5964.8969831391287</v>
      </c>
      <c r="V314" s="103">
        <f t="shared" si="57"/>
        <v>5964.8904170391288</v>
      </c>
      <c r="Z314" s="85"/>
      <c r="AA314" s="85"/>
    </row>
    <row r="315" spans="1:28" x14ac:dyDescent="0.2">
      <c r="A315" s="107">
        <v>2</v>
      </c>
      <c r="B315" s="224">
        <v>42401</v>
      </c>
      <c r="C315" s="106">
        <f t="shared" si="58"/>
        <v>9120</v>
      </c>
      <c r="D315" s="92">
        <f t="shared" si="63"/>
        <v>369.74440854289082</v>
      </c>
      <c r="E315" s="92">
        <f t="shared" si="64"/>
        <v>709.75211096048156</v>
      </c>
      <c r="F315" s="92">
        <f t="shared" si="64"/>
        <v>50.428323107969803</v>
      </c>
      <c r="G315" s="92">
        <f t="shared" si="64"/>
        <v>67.522177832060351</v>
      </c>
      <c r="H315" s="92">
        <f t="shared" si="64"/>
        <v>237.15573016276178</v>
      </c>
      <c r="I315" s="92">
        <f t="shared" si="64"/>
        <v>401.84482869685417</v>
      </c>
      <c r="J315" s="92">
        <f t="shared" si="64"/>
        <v>124.92704592713508</v>
      </c>
      <c r="K315" s="92">
        <f t="shared" si="64"/>
        <v>293.84201491514182</v>
      </c>
      <c r="L315" s="92">
        <f t="shared" si="64"/>
        <v>800.25392552640346</v>
      </c>
      <c r="M315" s="92">
        <f t="shared" si="64"/>
        <v>373.60920733126807</v>
      </c>
      <c r="N315" s="92">
        <f t="shared" si="64"/>
        <v>0</v>
      </c>
      <c r="O315" s="92">
        <f t="shared" si="64"/>
        <v>1016.4730392246529</v>
      </c>
      <c r="P315" s="92">
        <f t="shared" si="64"/>
        <v>1119.6484541189761</v>
      </c>
      <c r="Q315" s="92">
        <f t="shared" si="64"/>
        <v>52.541012320441894</v>
      </c>
      <c r="R315" s="250">
        <f>IF('Share Price Input'!H316&gt;1,'Share Price Input'!H316,NA())</f>
        <v>5685</v>
      </c>
      <c r="S315" s="92">
        <f t="shared" si="54"/>
        <v>0</v>
      </c>
      <c r="T315" s="92">
        <f t="shared" si="55"/>
        <v>5617.7357125670378</v>
      </c>
      <c r="U315" s="102">
        <f t="shared" si="56"/>
        <v>5617.7357125670378</v>
      </c>
      <c r="V315" s="103">
        <f t="shared" si="57"/>
        <v>5617.7291464670379</v>
      </c>
      <c r="Z315" s="85"/>
      <c r="AA315" s="85"/>
    </row>
    <row r="316" spans="1:28" x14ac:dyDescent="0.2">
      <c r="A316" s="107">
        <v>3</v>
      </c>
      <c r="B316" s="224">
        <v>42430</v>
      </c>
      <c r="C316" s="106">
        <f t="shared" si="58"/>
        <v>9150</v>
      </c>
      <c r="D316" s="92">
        <f t="shared" si="63"/>
        <v>322.65886410915027</v>
      </c>
      <c r="E316" s="92">
        <f t="shared" si="64"/>
        <v>685.00723604741825</v>
      </c>
      <c r="F316" s="92">
        <f t="shared" si="64"/>
        <v>10.628754038543761</v>
      </c>
      <c r="G316" s="92">
        <f t="shared" si="64"/>
        <v>83.004724946115303</v>
      </c>
      <c r="H316" s="92">
        <f t="shared" si="64"/>
        <v>241.07155926979232</v>
      </c>
      <c r="I316" s="92">
        <f t="shared" si="64"/>
        <v>402.785594226885</v>
      </c>
      <c r="J316" s="92">
        <f t="shared" si="64"/>
        <v>140.66915652956811</v>
      </c>
      <c r="K316" s="92">
        <f t="shared" si="64"/>
        <v>425.56717104716267</v>
      </c>
      <c r="L316" s="92">
        <f t="shared" si="64"/>
        <v>806.35621969909585</v>
      </c>
      <c r="M316" s="92">
        <f t="shared" si="64"/>
        <v>358.73212939508448</v>
      </c>
      <c r="N316" s="92">
        <f t="shared" si="64"/>
        <v>0</v>
      </c>
      <c r="O316" s="92">
        <f t="shared" si="64"/>
        <v>1027.8869517418123</v>
      </c>
      <c r="P316" s="92">
        <f t="shared" si="64"/>
        <v>1139.8611631777781</v>
      </c>
      <c r="Q316" s="92">
        <f t="shared" si="64"/>
        <v>153.32519966426855</v>
      </c>
      <c r="R316" s="250" t="e">
        <f>IF('Share Price Input'!H317&gt;1,'Share Price Input'!H317,NA())</f>
        <v>#N/A</v>
      </c>
      <c r="S316" s="92" t="e">
        <f t="shared" si="54"/>
        <v>#N/A</v>
      </c>
      <c r="T316" s="92" t="e">
        <f t="shared" si="55"/>
        <v>#N/A</v>
      </c>
      <c r="U316" s="102">
        <f t="shared" si="56"/>
        <v>5797.5481577926757</v>
      </c>
      <c r="V316" s="103">
        <f t="shared" si="57"/>
        <v>5797.5415916926759</v>
      </c>
      <c r="Z316" s="85"/>
      <c r="AA316" s="85"/>
    </row>
    <row r="317" spans="1:28" x14ac:dyDescent="0.2">
      <c r="A317" s="107">
        <v>4</v>
      </c>
      <c r="B317" s="224">
        <v>42461</v>
      </c>
      <c r="C317" s="106">
        <f t="shared" si="58"/>
        <v>9180</v>
      </c>
      <c r="D317" s="92">
        <f t="shared" si="63"/>
        <v>278.51594599211376</v>
      </c>
      <c r="E317" s="92">
        <f t="shared" ref="E317:Q326" si="65">(SIN(($C317*PI()/180*E$6+E$7*PI()/180))*E$5)+E$5</f>
        <v>660.15576457500663</v>
      </c>
      <c r="F317" s="92">
        <f t="shared" si="65"/>
        <v>0.63852673363915358</v>
      </c>
      <c r="G317" s="92">
        <f t="shared" si="65"/>
        <v>99.514470862536214</v>
      </c>
      <c r="H317" s="92">
        <f t="shared" si="65"/>
        <v>244.11189389736171</v>
      </c>
      <c r="I317" s="92">
        <f t="shared" si="65"/>
        <v>403.6855356556822</v>
      </c>
      <c r="J317" s="92">
        <f t="shared" si="65"/>
        <v>156.75183582615162</v>
      </c>
      <c r="K317" s="92">
        <f t="shared" si="65"/>
        <v>527.00092071461518</v>
      </c>
      <c r="L317" s="92">
        <f t="shared" si="65"/>
        <v>812.36450318750542</v>
      </c>
      <c r="M317" s="92">
        <f t="shared" si="65"/>
        <v>343.74533398526654</v>
      </c>
      <c r="N317" s="92">
        <f t="shared" si="65"/>
        <v>0</v>
      </c>
      <c r="O317" s="92">
        <f t="shared" si="65"/>
        <v>1039.3179164126702</v>
      </c>
      <c r="P317" s="92">
        <f t="shared" si="65"/>
        <v>1152.0358036648372</v>
      </c>
      <c r="Q317" s="92">
        <f t="shared" si="65"/>
        <v>525.77746344248953</v>
      </c>
      <c r="R317" s="250" t="e">
        <f>IF('Share Price Input'!H318&gt;1,'Share Price Input'!H318,NA())</f>
        <v>#N/A</v>
      </c>
      <c r="S317" s="92" t="e">
        <f t="shared" si="54"/>
        <v>#N/A</v>
      </c>
      <c r="T317" s="92" t="e">
        <f t="shared" si="55"/>
        <v>#N/A</v>
      </c>
      <c r="U317" s="102">
        <f t="shared" si="56"/>
        <v>6243.6093488498746</v>
      </c>
      <c r="V317" s="103">
        <f t="shared" si="57"/>
        <v>6243.6027827498747</v>
      </c>
      <c r="Z317" s="85"/>
      <c r="AA317" s="85"/>
    </row>
    <row r="318" spans="1:28" x14ac:dyDescent="0.2">
      <c r="A318" s="107">
        <v>5</v>
      </c>
      <c r="B318" s="224">
        <v>42491</v>
      </c>
      <c r="C318" s="106">
        <f t="shared" si="58"/>
        <v>9210</v>
      </c>
      <c r="D318" s="92">
        <f t="shared" si="63"/>
        <v>237.39309587001594</v>
      </c>
      <c r="E318" s="92">
        <f t="shared" si="65"/>
        <v>635.23801297584851</v>
      </c>
      <c r="F318" s="92">
        <f t="shared" si="65"/>
        <v>23.086747084249069</v>
      </c>
      <c r="G318" s="92">
        <f t="shared" si="65"/>
        <v>116.8449668084437</v>
      </c>
      <c r="H318" s="92">
        <f t="shared" si="65"/>
        <v>246.25401696123205</v>
      </c>
      <c r="I318" s="92">
        <f t="shared" si="65"/>
        <v>404.54446585823598</v>
      </c>
      <c r="J318" s="92">
        <f t="shared" si="65"/>
        <v>173.04675324417221</v>
      </c>
      <c r="K318" s="92">
        <f t="shared" si="65"/>
        <v>575.64465816298207</v>
      </c>
      <c r="L318" s="92">
        <f t="shared" si="65"/>
        <v>818.27703617330121</v>
      </c>
      <c r="M318" s="92">
        <f t="shared" si="65"/>
        <v>328.68396942343725</v>
      </c>
      <c r="N318" s="92">
        <f t="shared" si="65"/>
        <v>0</v>
      </c>
      <c r="O318" s="92">
        <f t="shared" si="65"/>
        <v>1050.7649008797298</v>
      </c>
      <c r="P318" s="92">
        <f t="shared" si="65"/>
        <v>1155.9982033798221</v>
      </c>
      <c r="Q318" s="92">
        <f t="shared" si="65"/>
        <v>277.42972640483333</v>
      </c>
      <c r="R318" s="250" t="e">
        <f>IF('Share Price Input'!H319&gt;1,'Share Price Input'!H319,NA())</f>
        <v>#N/A</v>
      </c>
      <c r="S318" s="92" t="e">
        <f t="shared" si="54"/>
        <v>#N/A</v>
      </c>
      <c r="T318" s="92" t="e">
        <f t="shared" si="55"/>
        <v>#N/A</v>
      </c>
      <c r="U318" s="102">
        <f t="shared" si="56"/>
        <v>6043.1999871263033</v>
      </c>
      <c r="V318" s="103">
        <f t="shared" si="57"/>
        <v>6043.1934210263034</v>
      </c>
      <c r="Z318" s="85"/>
      <c r="AA318" s="85"/>
    </row>
    <row r="319" spans="1:28" x14ac:dyDescent="0.2">
      <c r="A319" s="107">
        <v>6</v>
      </c>
      <c r="B319" s="224">
        <v>42522</v>
      </c>
      <c r="C319" s="106">
        <f t="shared" si="58"/>
        <v>9240</v>
      </c>
      <c r="D319" s="92">
        <f t="shared" si="63"/>
        <v>199.36245719561225</v>
      </c>
      <c r="E319" s="92">
        <f t="shared" si="65"/>
        <v>610.29440520850983</v>
      </c>
      <c r="F319" s="92">
        <f t="shared" si="65"/>
        <v>72.06576688930582</v>
      </c>
      <c r="G319" s="92">
        <f t="shared" si="65"/>
        <v>134.77950081022311</v>
      </c>
      <c r="H319" s="92">
        <f t="shared" si="65"/>
        <v>247.48192272649305</v>
      </c>
      <c r="I319" s="92">
        <f t="shared" si="65"/>
        <v>405.36220623700922</v>
      </c>
      <c r="J319" s="92">
        <f t="shared" si="65"/>
        <v>189.42388467222156</v>
      </c>
      <c r="K319" s="92">
        <f t="shared" si="65"/>
        <v>560.70891465166426</v>
      </c>
      <c r="L319" s="92">
        <f t="shared" si="65"/>
        <v>824.09210656462051</v>
      </c>
      <c r="M319" s="92">
        <f t="shared" si="65"/>
        <v>313.58335891721197</v>
      </c>
      <c r="N319" s="92">
        <f t="shared" si="65"/>
        <v>0</v>
      </c>
      <c r="O319" s="92">
        <f t="shared" si="65"/>
        <v>1062.2268713387007</v>
      </c>
      <c r="P319" s="92">
        <f t="shared" si="65"/>
        <v>1151.6916756486839</v>
      </c>
      <c r="Q319" s="92">
        <f t="shared" si="65"/>
        <v>3.3714776446722681</v>
      </c>
      <c r="R319" s="250" t="e">
        <f>IF('Share Price Input'!H320&gt;1,'Share Price Input'!H320,NA())</f>
        <v>#N/A</v>
      </c>
      <c r="S319" s="92" t="e">
        <f t="shared" si="54"/>
        <v>#N/A</v>
      </c>
      <c r="T319" s="92" t="e">
        <f t="shared" si="55"/>
        <v>#N/A</v>
      </c>
      <c r="U319" s="102">
        <f t="shared" si="56"/>
        <v>5774.4379824049292</v>
      </c>
      <c r="V319" s="103">
        <f t="shared" si="57"/>
        <v>5774.4314163049294</v>
      </c>
      <c r="Z319" s="85"/>
      <c r="AA319" s="85"/>
    </row>
    <row r="320" spans="1:28" x14ac:dyDescent="0.2">
      <c r="A320" s="107">
        <v>7</v>
      </c>
      <c r="B320" s="224">
        <v>42552</v>
      </c>
      <c r="C320" s="106">
        <f t="shared" si="58"/>
        <v>9270</v>
      </c>
      <c r="D320" s="92">
        <f t="shared" si="63"/>
        <v>164.49074863203919</v>
      </c>
      <c r="E320" s="92">
        <f t="shared" si="65"/>
        <v>585.36540717789717</v>
      </c>
      <c r="F320" s="92">
        <f t="shared" si="65"/>
        <v>134.68588648790009</v>
      </c>
      <c r="G320" s="92">
        <f t="shared" si="65"/>
        <v>153.09380760324868</v>
      </c>
      <c r="H320" s="92">
        <f t="shared" si="65"/>
        <v>247.78643640085289</v>
      </c>
      <c r="I320" s="92">
        <f t="shared" si="65"/>
        <v>406.13858675907386</v>
      </c>
      <c r="J320" s="92">
        <f t="shared" si="65"/>
        <v>205.75254997816458</v>
      </c>
      <c r="K320" s="92">
        <f t="shared" si="65"/>
        <v>485.5065264507781</v>
      </c>
      <c r="L320" s="92">
        <f t="shared" si="65"/>
        <v>829.80803049183942</v>
      </c>
      <c r="M320" s="92">
        <f t="shared" si="65"/>
        <v>298.47891771716615</v>
      </c>
      <c r="N320" s="92">
        <f t="shared" si="65"/>
        <v>0</v>
      </c>
      <c r="O320" s="92">
        <f t="shared" si="65"/>
        <v>1073.702792631881</v>
      </c>
      <c r="P320" s="92">
        <f t="shared" si="65"/>
        <v>1139.1778302915664</v>
      </c>
      <c r="Q320" s="92">
        <f t="shared" si="65"/>
        <v>360.29959381516596</v>
      </c>
      <c r="R320" s="250" t="e">
        <f>IF('Share Price Input'!H321&gt;1,'Share Price Input'!H321,NA())</f>
        <v>#N/A</v>
      </c>
      <c r="S320" s="92" t="e">
        <f t="shared" si="54"/>
        <v>#N/A</v>
      </c>
      <c r="T320" s="92" t="e">
        <f t="shared" si="55"/>
        <v>#N/A</v>
      </c>
      <c r="U320" s="102">
        <f t="shared" si="56"/>
        <v>6084.2805483375741</v>
      </c>
      <c r="V320" s="103">
        <f t="shared" si="57"/>
        <v>6084.2739822375743</v>
      </c>
      <c r="Z320" s="85"/>
      <c r="AA320" s="85"/>
    </row>
    <row r="321" spans="1:28" x14ac:dyDescent="0.2">
      <c r="A321" s="107">
        <v>8</v>
      </c>
      <c r="B321" s="224">
        <v>42583</v>
      </c>
      <c r="C321" s="106">
        <f t="shared" si="58"/>
        <v>9300</v>
      </c>
      <c r="D321" s="92">
        <f t="shared" si="63"/>
        <v>132.83914700559717</v>
      </c>
      <c r="E321" s="92">
        <f t="shared" si="65"/>
        <v>560.4914610876084</v>
      </c>
      <c r="F321" s="92">
        <f t="shared" si="65"/>
        <v>194.46750833870271</v>
      </c>
      <c r="G321" s="92">
        <f t="shared" si="65"/>
        <v>171.55887299295566</v>
      </c>
      <c r="H321" s="92">
        <f t="shared" si="65"/>
        <v>247.16528268779348</v>
      </c>
      <c r="I321" s="92">
        <f t="shared" si="65"/>
        <v>406.87344599146519</v>
      </c>
      <c r="J321" s="92">
        <f t="shared" si="65"/>
        <v>221.90245576177085</v>
      </c>
      <c r="K321" s="92">
        <f t="shared" si="65"/>
        <v>366.71782815781762</v>
      </c>
      <c r="L321" s="92">
        <f t="shared" si="65"/>
        <v>835.42315279516947</v>
      </c>
      <c r="M321" s="92">
        <f t="shared" si="65"/>
        <v>283.40607005795221</v>
      </c>
      <c r="N321" s="92">
        <f t="shared" si="65"/>
        <v>0</v>
      </c>
      <c r="O321" s="92">
        <f t="shared" si="65"/>
        <v>1085.1916283416272</v>
      </c>
      <c r="P321" s="92">
        <f t="shared" si="65"/>
        <v>1118.6356922236421</v>
      </c>
      <c r="Q321" s="92">
        <f t="shared" si="65"/>
        <v>492.94487525072498</v>
      </c>
      <c r="R321" s="250" t="e">
        <f>IF('Share Price Input'!H322&gt;1,'Share Price Input'!H322,NA())</f>
        <v>#N/A</v>
      </c>
      <c r="S321" s="92" t="e">
        <f t="shared" si="54"/>
        <v>#N/A</v>
      </c>
      <c r="T321" s="92" t="e">
        <f t="shared" si="55"/>
        <v>#N/A</v>
      </c>
      <c r="U321" s="102">
        <f t="shared" si="56"/>
        <v>6117.6108545928273</v>
      </c>
      <c r="V321" s="103">
        <f t="shared" si="57"/>
        <v>6117.6042884928274</v>
      </c>
      <c r="Z321" s="85"/>
      <c r="AA321" s="85"/>
    </row>
    <row r="322" spans="1:28" x14ac:dyDescent="0.2">
      <c r="A322" s="107">
        <v>9</v>
      </c>
      <c r="B322" s="224">
        <v>42614</v>
      </c>
      <c r="C322" s="106">
        <f t="shared" si="58"/>
        <v>9330</v>
      </c>
      <c r="D322" s="92">
        <f t="shared" si="63"/>
        <v>104.46317998082873</v>
      </c>
      <c r="E322" s="92">
        <f t="shared" si="65"/>
        <v>535.71291983071967</v>
      </c>
      <c r="F322" s="92">
        <f t="shared" si="65"/>
        <v>235.67803603684865</v>
      </c>
      <c r="G322" s="92">
        <f t="shared" si="65"/>
        <v>189.94379759966003</v>
      </c>
      <c r="H322" s="92">
        <f t="shared" si="65"/>
        <v>245.62310278736453</v>
      </c>
      <c r="I322" s="92">
        <f t="shared" si="65"/>
        <v>407.56663113474917</v>
      </c>
      <c r="J322" s="92">
        <f t="shared" si="65"/>
        <v>237.74473502145082</v>
      </c>
      <c r="K322" s="92">
        <f t="shared" si="65"/>
        <v>230.69085580365925</v>
      </c>
      <c r="L322" s="92">
        <f t="shared" si="65"/>
        <v>840.93584750394473</v>
      </c>
      <c r="M322" s="92">
        <f t="shared" si="65"/>
        <v>268.40016607832877</v>
      </c>
      <c r="N322" s="92">
        <f t="shared" si="65"/>
        <v>0</v>
      </c>
      <c r="O322" s="92">
        <f t="shared" si="65"/>
        <v>1096.6923408839725</v>
      </c>
      <c r="P322" s="92">
        <f t="shared" si="65"/>
        <v>1090.3591402983029</v>
      </c>
      <c r="Q322" s="92">
        <f t="shared" si="65"/>
        <v>83.46342410994535</v>
      </c>
      <c r="R322" s="250" t="e">
        <f>IF('Share Price Input'!H323&gt;1,'Share Price Input'!H323,NA())</f>
        <v>#N/A</v>
      </c>
      <c r="S322" s="92" t="e">
        <f t="shared" si="54"/>
        <v>#N/A</v>
      </c>
      <c r="T322" s="92" t="e">
        <f t="shared" si="55"/>
        <v>#N/A</v>
      </c>
      <c r="U322" s="102">
        <f t="shared" si="56"/>
        <v>5567.2676109697759</v>
      </c>
      <c r="V322" s="103">
        <f t="shared" si="57"/>
        <v>5567.261044869776</v>
      </c>
      <c r="Z322" s="85"/>
      <c r="AA322" s="85"/>
    </row>
    <row r="323" spans="1:28" x14ac:dyDescent="0.2">
      <c r="A323" s="107">
        <v>10</v>
      </c>
      <c r="B323" s="224">
        <v>42644</v>
      </c>
      <c r="C323" s="106">
        <f t="shared" si="58"/>
        <v>9360</v>
      </c>
      <c r="D323" s="92">
        <f t="shared" si="63"/>
        <v>79.41262864611349</v>
      </c>
      <c r="E323" s="92">
        <f t="shared" si="65"/>
        <v>511.06998152546907</v>
      </c>
      <c r="F323" s="92">
        <f t="shared" si="65"/>
        <v>247.47218670384947</v>
      </c>
      <c r="G323" s="92">
        <f t="shared" si="65"/>
        <v>208.01868417698455</v>
      </c>
      <c r="H323" s="92">
        <f t="shared" si="65"/>
        <v>243.1714197175877</v>
      </c>
      <c r="I323" s="92">
        <f t="shared" si="65"/>
        <v>408.21799805479372</v>
      </c>
      <c r="J323" s="92">
        <f t="shared" si="65"/>
        <v>253.1529754391442</v>
      </c>
      <c r="K323" s="92">
        <f t="shared" si="65"/>
        <v>107.59719658698484</v>
      </c>
      <c r="L323" s="92">
        <f t="shared" si="65"/>
        <v>846.34451830745138</v>
      </c>
      <c r="M323" s="92">
        <f t="shared" si="65"/>
        <v>253.49639891498262</v>
      </c>
      <c r="N323" s="92">
        <f t="shared" si="65"/>
        <v>0</v>
      </c>
      <c r="O323" s="92">
        <f t="shared" si="65"/>
        <v>1108.2038916023184</v>
      </c>
      <c r="P323" s="92">
        <f t="shared" si="65"/>
        <v>1054.7527030329888</v>
      </c>
      <c r="Q323" s="92">
        <f t="shared" si="65"/>
        <v>113.05245386147541</v>
      </c>
      <c r="R323" s="250" t="e">
        <f>IF('Share Price Input'!H324&gt;1,'Share Price Input'!H324,NA())</f>
        <v>#N/A</v>
      </c>
      <c r="S323" s="92" t="e">
        <f t="shared" si="54"/>
        <v>#N/A</v>
      </c>
      <c r="T323" s="92" t="e">
        <f t="shared" si="55"/>
        <v>#N/A</v>
      </c>
      <c r="U323" s="102">
        <f t="shared" si="56"/>
        <v>5433.9564704701452</v>
      </c>
      <c r="V323" s="103">
        <f t="shared" si="57"/>
        <v>5433.9499043701453</v>
      </c>
      <c r="Z323" s="85"/>
      <c r="AA323" s="85"/>
      <c r="AB323" s="85"/>
    </row>
    <row r="324" spans="1:28" x14ac:dyDescent="0.2">
      <c r="A324" s="107">
        <v>11</v>
      </c>
      <c r="B324" s="224">
        <v>42675</v>
      </c>
      <c r="C324" s="106">
        <f t="shared" si="58"/>
        <v>9390</v>
      </c>
      <c r="D324" s="92">
        <f t="shared" si="63"/>
        <v>57.731440180728669</v>
      </c>
      <c r="E324" s="92">
        <f t="shared" si="65"/>
        <v>486.60262430202397</v>
      </c>
      <c r="F324" s="92">
        <f t="shared" si="65"/>
        <v>226.74611995134802</v>
      </c>
      <c r="G324" s="92">
        <f t="shared" si="65"/>
        <v>225.55751239895369</v>
      </c>
      <c r="H324" s="92">
        <f t="shared" si="65"/>
        <v>239.82855221559046</v>
      </c>
      <c r="I324" s="92">
        <f t="shared" si="65"/>
        <v>408.82741131273872</v>
      </c>
      <c r="J324" s="92">
        <f t="shared" si="65"/>
        <v>268.0042280782427</v>
      </c>
      <c r="K324" s="92">
        <f t="shared" si="65"/>
        <v>24.739752339553206</v>
      </c>
      <c r="L324" s="92">
        <f t="shared" si="65"/>
        <v>851.64759901717093</v>
      </c>
      <c r="M324" s="92">
        <f t="shared" si="65"/>
        <v>238.72972216455398</v>
      </c>
      <c r="N324" s="92">
        <f t="shared" si="65"/>
        <v>0</v>
      </c>
      <c r="O324" s="92">
        <f t="shared" si="65"/>
        <v>1119.7252408612485</v>
      </c>
      <c r="P324" s="92">
        <f t="shared" si="65"/>
        <v>1012.3257713646303</v>
      </c>
      <c r="Q324" s="92">
        <f t="shared" si="65"/>
        <v>510.81089325881294</v>
      </c>
      <c r="R324" s="250" t="e">
        <f>IF('Share Price Input'!H325&gt;1,'Share Price Input'!H325,NA())</f>
        <v>#N/A</v>
      </c>
      <c r="S324" s="92" t="e">
        <f t="shared" si="54"/>
        <v>#N/A</v>
      </c>
      <c r="T324" s="92" t="e">
        <f t="shared" si="55"/>
        <v>#N/A</v>
      </c>
      <c r="U324" s="102">
        <f t="shared" si="56"/>
        <v>5671.2703013455966</v>
      </c>
      <c r="V324" s="103">
        <f t="shared" si="57"/>
        <v>5671.2637352455968</v>
      </c>
      <c r="Z324" s="85"/>
      <c r="AA324" s="85"/>
    </row>
    <row r="325" spans="1:28" x14ac:dyDescent="0.2">
      <c r="A325" s="107">
        <v>12</v>
      </c>
      <c r="B325" s="224">
        <v>42705</v>
      </c>
      <c r="C325" s="106">
        <f t="shared" si="58"/>
        <v>9420</v>
      </c>
      <c r="D325" s="92">
        <f t="shared" si="63"/>
        <v>39.457650756556632</v>
      </c>
      <c r="E325" s="92">
        <f t="shared" si="65"/>
        <v>462.35054144613463</v>
      </c>
      <c r="F325" s="92">
        <f t="shared" si="65"/>
        <v>178.95426864988946</v>
      </c>
      <c r="G325" s="92">
        <f t="shared" si="65"/>
        <v>242.34096516750208</v>
      </c>
      <c r="H325" s="92">
        <f t="shared" si="65"/>
        <v>235.61947786178371</v>
      </c>
      <c r="I325" s="92">
        <f t="shared" si="65"/>
        <v>409.39474419315781</v>
      </c>
      <c r="J325" s="92">
        <f t="shared" si="65"/>
        <v>282.17998844571139</v>
      </c>
      <c r="K325" s="92">
        <f t="shared" si="65"/>
        <v>0.49679437700177687</v>
      </c>
      <c r="L325" s="92">
        <f t="shared" si="65"/>
        <v>856.84355402030542</v>
      </c>
      <c r="M325" s="92">
        <f t="shared" si="65"/>
        <v>224.13476790745324</v>
      </c>
      <c r="N325" s="92">
        <f t="shared" si="65"/>
        <v>0</v>
      </c>
      <c r="O325" s="92">
        <f t="shared" si="65"/>
        <v>1131.2553481404154</v>
      </c>
      <c r="P325" s="92">
        <f t="shared" si="65"/>
        <v>963.68531122785305</v>
      </c>
      <c r="Q325" s="92">
        <f t="shared" si="65"/>
        <v>323.63214545122833</v>
      </c>
      <c r="R325" s="250" t="e">
        <f>IF('Share Price Input'!H326&gt;1,'Share Price Input'!H326,NA())</f>
        <v>#N/A</v>
      </c>
      <c r="S325" s="92" t="e">
        <f t="shared" si="54"/>
        <v>#N/A</v>
      </c>
      <c r="T325" s="92" t="e">
        <f t="shared" si="55"/>
        <v>#N/A</v>
      </c>
      <c r="U325" s="102">
        <f t="shared" si="56"/>
        <v>5350.3389915449934</v>
      </c>
      <c r="V325" s="103">
        <f t="shared" si="57"/>
        <v>5350.3324254449935</v>
      </c>
      <c r="Z325" s="85"/>
      <c r="AA325" s="85"/>
    </row>
    <row r="326" spans="1:28" x14ac:dyDescent="0.2">
      <c r="A326" s="107">
        <v>1</v>
      </c>
      <c r="B326" s="224">
        <v>42736</v>
      </c>
      <c r="C326" s="106">
        <f t="shared" si="58"/>
        <v>9450</v>
      </c>
      <c r="D326" s="92">
        <f t="shared" si="63"/>
        <v>24.623318809724424</v>
      </c>
      <c r="E326" s="92">
        <f t="shared" si="65"/>
        <v>438.35307700489398</v>
      </c>
      <c r="F326" s="92">
        <f t="shared" si="65"/>
        <v>116.6739079668075</v>
      </c>
      <c r="G326" s="92">
        <f t="shared" si="65"/>
        <v>258.15917109840404</v>
      </c>
      <c r="H326" s="92">
        <f t="shared" si="65"/>
        <v>230.57564644981454</v>
      </c>
      <c r="I326" s="92">
        <f t="shared" si="65"/>
        <v>409.91987873040637</v>
      </c>
      <c r="J326" s="92">
        <f t="shared" si="65"/>
        <v>295.56714209009232</v>
      </c>
      <c r="K326" s="92">
        <f t="shared" si="65"/>
        <v>40.24555419586315</v>
      </c>
      <c r="L326" s="92">
        <f t="shared" si="65"/>
        <v>861.93087872444039</v>
      </c>
      <c r="M326" s="92">
        <f t="shared" si="65"/>
        <v>209.74576548572958</v>
      </c>
      <c r="N326" s="92">
        <f t="shared" si="65"/>
        <v>0</v>
      </c>
      <c r="O326" s="92">
        <f t="shared" si="65"/>
        <v>1142.7931721285183</v>
      </c>
      <c r="P326" s="92">
        <f t="shared" si="65"/>
        <v>909.52718021090425</v>
      </c>
      <c r="Q326" s="92">
        <f t="shared" si="65"/>
        <v>3.2902117141190956E-2</v>
      </c>
      <c r="R326" s="250" t="e">
        <f>IF('Share Price Input'!H327&gt;1,'Share Price Input'!H327,NA())</f>
        <v>#N/A</v>
      </c>
      <c r="S326" s="92" t="e">
        <f t="shared" si="54"/>
        <v>#N/A</v>
      </c>
      <c r="T326" s="92" t="e">
        <f t="shared" si="55"/>
        <v>#N/A</v>
      </c>
      <c r="U326" s="102">
        <f t="shared" si="56"/>
        <v>4938.1410289127407</v>
      </c>
      <c r="V326" s="103">
        <f t="shared" si="57"/>
        <v>4938.1344628127408</v>
      </c>
      <c r="Z326" s="85"/>
      <c r="AA326" s="85"/>
    </row>
    <row r="327" spans="1:28" x14ac:dyDescent="0.2">
      <c r="A327" s="107">
        <v>2</v>
      </c>
      <c r="B327" s="224">
        <v>42767</v>
      </c>
      <c r="C327" s="106">
        <f t="shared" si="58"/>
        <v>9480</v>
      </c>
      <c r="D327" s="92">
        <f t="shared" si="63"/>
        <v>13.254468799206961</v>
      </c>
      <c r="E327" s="92">
        <f t="shared" ref="E327:Q336" si="66">(SIN(($C327*PI()/180*E$6+E$7*PI()/180))*E$5)+E$5</f>
        <v>414.64916195906665</v>
      </c>
      <c r="F327" s="92">
        <f t="shared" si="66"/>
        <v>56.29522184562606</v>
      </c>
      <c r="G327" s="92">
        <f t="shared" si="66"/>
        <v>272.81432889173738</v>
      </c>
      <c r="H327" s="92">
        <f t="shared" si="66"/>
        <v>224.73474499677201</v>
      </c>
      <c r="I327" s="92">
        <f t="shared" si="66"/>
        <v>410.4027057331499</v>
      </c>
      <c r="J327" s="92">
        <f t="shared" si="66"/>
        <v>308.05886719006276</v>
      </c>
      <c r="K327" s="92">
        <f t="shared" si="66"/>
        <v>135.16952171612124</v>
      </c>
      <c r="L327" s="92">
        <f t="shared" si="66"/>
        <v>866.90809999323164</v>
      </c>
      <c r="M327" s="92">
        <f t="shared" si="66"/>
        <v>195.59646122547679</v>
      </c>
      <c r="N327" s="92">
        <f t="shared" si="66"/>
        <v>0</v>
      </c>
      <c r="O327" s="92">
        <f t="shared" si="66"/>
        <v>1154.3376708173357</v>
      </c>
      <c r="P327" s="92">
        <f t="shared" si="66"/>
        <v>850.62617251449547</v>
      </c>
      <c r="Q327" s="92">
        <f t="shared" si="66"/>
        <v>315.41990013165491</v>
      </c>
      <c r="R327" s="250" t="e">
        <f>IF('Share Price Input'!H328&gt;1,'Share Price Input'!H328,NA())</f>
        <v>#N/A</v>
      </c>
      <c r="S327" s="92" t="e">
        <f t="shared" si="54"/>
        <v>#N/A</v>
      </c>
      <c r="T327" s="92" t="e">
        <f t="shared" si="55"/>
        <v>#N/A</v>
      </c>
      <c r="U327" s="102">
        <f t="shared" si="56"/>
        <v>5218.2607597139377</v>
      </c>
      <c r="V327" s="103">
        <f t="shared" si="57"/>
        <v>5218.2541936139378</v>
      </c>
      <c r="Z327" s="85"/>
      <c r="AA327" s="85"/>
    </row>
    <row r="328" spans="1:28" x14ac:dyDescent="0.2">
      <c r="A328" s="107">
        <v>3</v>
      </c>
      <c r="B328" s="224">
        <v>42795</v>
      </c>
      <c r="C328" s="106">
        <f t="shared" si="58"/>
        <v>9510</v>
      </c>
      <c r="D328" s="92">
        <f t="shared" si="63"/>
        <v>5.3710455510840802</v>
      </c>
      <c r="E328" s="92">
        <f t="shared" si="66"/>
        <v>391.27725106552418</v>
      </c>
      <c r="F328" s="92">
        <f t="shared" si="66"/>
        <v>13.707934766741133</v>
      </c>
      <c r="G328" s="92">
        <f t="shared" si="66"/>
        <v>286.12318077006216</v>
      </c>
      <c r="H328" s="92">
        <f t="shared" si="66"/>
        <v>218.14041614946521</v>
      </c>
      <c r="I328" s="92">
        <f t="shared" si="66"/>
        <v>410.84312480706876</v>
      </c>
      <c r="J328" s="92">
        <f t="shared" si="66"/>
        <v>319.55548693141191</v>
      </c>
      <c r="K328" s="92">
        <f t="shared" si="66"/>
        <v>264.21399937513422</v>
      </c>
      <c r="L328" s="92">
        <f t="shared" si="66"/>
        <v>871.7737765729803</v>
      </c>
      <c r="M328" s="92">
        <f t="shared" si="66"/>
        <v>181.72003929204052</v>
      </c>
      <c r="N328" s="92">
        <f t="shared" si="66"/>
        <v>0</v>
      </c>
      <c r="O328" s="92">
        <f t="shared" si="66"/>
        <v>1165.8878015958426</v>
      </c>
      <c r="P328" s="92">
        <f t="shared" si="66"/>
        <v>787.82493463180856</v>
      </c>
      <c r="Q328" s="92">
        <f t="shared" si="66"/>
        <v>514.06453993562434</v>
      </c>
      <c r="R328" s="250" t="e">
        <f>IF('Share Price Input'!H329&gt;1,'Share Price Input'!H329,NA())</f>
        <v>#N/A</v>
      </c>
      <c r="S328" s="92" t="e">
        <f t="shared" si="54"/>
        <v>#N/A</v>
      </c>
      <c r="T328" s="92" t="e">
        <f t="shared" si="55"/>
        <v>#N/A</v>
      </c>
      <c r="U328" s="102">
        <f t="shared" si="56"/>
        <v>5430.4969653447888</v>
      </c>
      <c r="V328" s="103">
        <f t="shared" si="57"/>
        <v>5430.4903992447889</v>
      </c>
      <c r="Z328" s="85"/>
      <c r="AA328" s="85"/>
    </row>
    <row r="329" spans="1:28" x14ac:dyDescent="0.2">
      <c r="A329" s="107">
        <v>4</v>
      </c>
      <c r="B329" s="224">
        <v>42826</v>
      </c>
      <c r="C329" s="106">
        <f t="shared" si="58"/>
        <v>9540</v>
      </c>
      <c r="D329" s="92">
        <f t="shared" si="63"/>
        <v>0.98687926853699537</v>
      </c>
      <c r="E329" s="92">
        <f t="shared" si="66"/>
        <v>368.27526047226439</v>
      </c>
      <c r="F329" s="92">
        <f t="shared" si="66"/>
        <v>0.11964831149555266</v>
      </c>
      <c r="G329" s="92">
        <f t="shared" si="66"/>
        <v>297.91930405476012</v>
      </c>
      <c r="H329" s="92">
        <f t="shared" si="66"/>
        <v>210.84193209081553</v>
      </c>
      <c r="I329" s="92">
        <f t="shared" si="66"/>
        <v>411.2410443757326</v>
      </c>
      <c r="J329" s="92">
        <f t="shared" si="66"/>
        <v>329.96526487094684</v>
      </c>
      <c r="K329" s="92">
        <f t="shared" si="66"/>
        <v>398.75615860580001</v>
      </c>
      <c r="L329" s="92">
        <f t="shared" si="66"/>
        <v>876.52649950997886</v>
      </c>
      <c r="M329" s="92">
        <f t="shared" si="66"/>
        <v>168.14904386366283</v>
      </c>
      <c r="N329" s="92">
        <f t="shared" si="66"/>
        <v>0</v>
      </c>
      <c r="O329" s="92">
        <f t="shared" si="66"/>
        <v>1177.4425213443649</v>
      </c>
      <c r="P329" s="92">
        <f t="shared" si="66"/>
        <v>722.0219103236368</v>
      </c>
      <c r="Q329" s="92">
        <f t="shared" si="66"/>
        <v>119.97562216425544</v>
      </c>
      <c r="R329" s="250" t="e">
        <f>IF('Share Price Input'!H330&gt;1,'Share Price Input'!H330,NA())</f>
        <v>#N/A</v>
      </c>
      <c r="S329" s="92" t="e">
        <f t="shared" si="54"/>
        <v>#N/A</v>
      </c>
      <c r="T329" s="92" t="e">
        <f t="shared" si="55"/>
        <v>#N/A</v>
      </c>
      <c r="U329" s="102">
        <f t="shared" si="56"/>
        <v>5082.2145231562508</v>
      </c>
      <c r="V329" s="103">
        <f t="shared" si="57"/>
        <v>5082.207957056251</v>
      </c>
      <c r="Z329" s="85"/>
      <c r="AA329" s="85"/>
    </row>
    <row r="330" spans="1:28" x14ac:dyDescent="0.2">
      <c r="A330" s="107">
        <v>5</v>
      </c>
      <c r="B330" s="224">
        <v>42856</v>
      </c>
      <c r="C330" s="106">
        <f t="shared" si="58"/>
        <v>9570</v>
      </c>
      <c r="D330" s="92">
        <f t="shared" si="63"/>
        <v>0.10966126897574213</v>
      </c>
      <c r="E330" s="92">
        <f t="shared" si="66"/>
        <v>345.6805062072192</v>
      </c>
      <c r="F330" s="92">
        <f t="shared" si="66"/>
        <v>19.106361591584673</v>
      </c>
      <c r="G330" s="92">
        <f t="shared" si="66"/>
        <v>308.05519222518444</v>
      </c>
      <c r="H330" s="92">
        <f t="shared" si="66"/>
        <v>202.8938263829051</v>
      </c>
      <c r="I330" s="92">
        <f t="shared" si="66"/>
        <v>411.59638169964211</v>
      </c>
      <c r="J330" s="92">
        <f t="shared" si="66"/>
        <v>339.20513694078613</v>
      </c>
      <c r="K330" s="92">
        <f t="shared" si="66"/>
        <v>508.95375254434839</v>
      </c>
      <c r="L330" s="92">
        <f t="shared" si="66"/>
        <v>881.16489255849854</v>
      </c>
      <c r="M330" s="92">
        <f t="shared" si="66"/>
        <v>154.91530280607901</v>
      </c>
      <c r="N330" s="92">
        <f t="shared" si="66"/>
        <v>0</v>
      </c>
      <c r="O330" s="92">
        <f t="shared" si="66"/>
        <v>1189.0007865287882</v>
      </c>
      <c r="P330" s="92">
        <f t="shared" si="66"/>
        <v>654.15848734960036</v>
      </c>
      <c r="Q330" s="92">
        <f t="shared" si="66"/>
        <v>77.466856019457197</v>
      </c>
      <c r="R330" s="250" t="e">
        <f>IF('Share Price Input'!H331&gt;1,'Share Price Input'!H331,NA())</f>
        <v>#N/A</v>
      </c>
      <c r="S330" s="92" t="e">
        <f t="shared" si="54"/>
        <v>#N/A</v>
      </c>
      <c r="T330" s="92" t="e">
        <f t="shared" si="55"/>
        <v>#N/A</v>
      </c>
      <c r="U330" s="102">
        <f t="shared" si="56"/>
        <v>5092.3005780230687</v>
      </c>
      <c r="V330" s="103">
        <f t="shared" si="57"/>
        <v>5092.2940119230689</v>
      </c>
      <c r="Z330" s="85"/>
      <c r="AA330" s="85"/>
    </row>
    <row r="331" spans="1:28" x14ac:dyDescent="0.2">
      <c r="A331" s="107">
        <v>6</v>
      </c>
      <c r="B331" s="224">
        <v>42887</v>
      </c>
      <c r="C331" s="106">
        <f t="shared" si="58"/>
        <v>9600</v>
      </c>
      <c r="D331" s="92">
        <f t="shared" si="63"/>
        <v>2.7409304908524064</v>
      </c>
      <c r="E331" s="92">
        <f t="shared" si="66"/>
        <v>323.52964364061262</v>
      </c>
      <c r="F331" s="92">
        <f t="shared" si="66"/>
        <v>65.671383519637814</v>
      </c>
      <c r="G331" s="92">
        <f t="shared" si="66"/>
        <v>316.40409943767548</v>
      </c>
      <c r="H331" s="92">
        <f t="shared" si="66"/>
        <v>194.3554864975136</v>
      </c>
      <c r="I331" s="92">
        <f t="shared" si="66"/>
        <v>411.90906289343314</v>
      </c>
      <c r="J331" s="92">
        <f t="shared" si="66"/>
        <v>347.20137425206428</v>
      </c>
      <c r="K331" s="92">
        <f t="shared" si="66"/>
        <v>570.36430293034346</v>
      </c>
      <c r="L331" s="92">
        <f t="shared" si="66"/>
        <v>885.68761257931078</v>
      </c>
      <c r="M331" s="92">
        <f t="shared" si="66"/>
        <v>142.04985302706254</v>
      </c>
      <c r="N331" s="92">
        <f t="shared" si="66"/>
        <v>0</v>
      </c>
      <c r="O331" s="92">
        <f t="shared" si="66"/>
        <v>1200.5615532948016</v>
      </c>
      <c r="P331" s="92">
        <f t="shared" si="66"/>
        <v>585.205529836148</v>
      </c>
      <c r="Q331" s="92">
        <f t="shared" si="66"/>
        <v>488.39751442573532</v>
      </c>
      <c r="R331" s="250" t="e">
        <f>IF('Share Price Input'!H332&gt;1,'Share Price Input'!H332,NA())</f>
        <v>#N/A</v>
      </c>
      <c r="S331" s="92" t="e">
        <f t="shared" ref="S331:S394" si="67">IF(R331&gt;0,0,R330)</f>
        <v>#N/A</v>
      </c>
      <c r="T331" s="92" t="e">
        <f t="shared" ref="T331:T394" si="68">IF(R331&gt;0,U331,0)</f>
        <v>#N/A</v>
      </c>
      <c r="U331" s="102">
        <f t="shared" ref="U331:U394" si="69">SUM(D331:Q331)-$U$5</f>
        <v>5534.0717807251913</v>
      </c>
      <c r="V331" s="103">
        <f t="shared" ref="V331:V394" si="70">U331-$U$5</f>
        <v>5534.0652146251914</v>
      </c>
      <c r="Z331" s="85"/>
      <c r="AA331" s="85"/>
    </row>
    <row r="332" spans="1:28" x14ac:dyDescent="0.2">
      <c r="A332" s="107">
        <v>7</v>
      </c>
      <c r="B332" s="224">
        <v>42917</v>
      </c>
      <c r="C332" s="106">
        <f t="shared" si="58"/>
        <v>9630</v>
      </c>
      <c r="D332" s="92">
        <f t="shared" si="63"/>
        <v>8.8760707938397445</v>
      </c>
      <c r="E332" s="92">
        <f t="shared" si="66"/>
        <v>301.85860801913105</v>
      </c>
      <c r="F332" s="92">
        <f t="shared" si="66"/>
        <v>127.56030088474469</v>
      </c>
      <c r="G332" s="92">
        <f t="shared" si="66"/>
        <v>322.86162543933631</v>
      </c>
      <c r="H332" s="92">
        <f t="shared" si="66"/>
        <v>185.29071007871192</v>
      </c>
      <c r="I332" s="92">
        <f t="shared" si="66"/>
        <v>412.17902294123962</v>
      </c>
      <c r="J332" s="92">
        <f t="shared" si="66"/>
        <v>353.89017140924921</v>
      </c>
      <c r="K332" s="92">
        <f t="shared" si="66"/>
        <v>569.36658638564018</v>
      </c>
      <c r="L332" s="92">
        <f t="shared" si="66"/>
        <v>890.09334992861943</v>
      </c>
      <c r="M332" s="92">
        <f t="shared" si="66"/>
        <v>129.58286768600703</v>
      </c>
      <c r="N332" s="92">
        <f t="shared" si="66"/>
        <v>0</v>
      </c>
      <c r="O332" s="92">
        <f t="shared" si="66"/>
        <v>1212.1237775621701</v>
      </c>
      <c r="P332" s="92">
        <f t="shared" si="66"/>
        <v>516.14948895137161</v>
      </c>
      <c r="Q332" s="92">
        <f t="shared" si="66"/>
        <v>368.09780139165809</v>
      </c>
      <c r="R332" s="250" t="e">
        <f>IF('Share Price Input'!H333&gt;1,'Share Price Input'!H333,NA())</f>
        <v>#N/A</v>
      </c>
      <c r="S332" s="92" t="e">
        <f t="shared" si="67"/>
        <v>#N/A</v>
      </c>
      <c r="T332" s="92" t="e">
        <f t="shared" si="68"/>
        <v>#N/A</v>
      </c>
      <c r="U332" s="102">
        <f t="shared" si="69"/>
        <v>5397.9238153717188</v>
      </c>
      <c r="V332" s="103">
        <f t="shared" si="70"/>
        <v>5397.9172492717189</v>
      </c>
      <c r="Z332" s="85"/>
      <c r="AA332" s="85"/>
    </row>
    <row r="333" spans="1:28" x14ac:dyDescent="0.2">
      <c r="A333" s="107">
        <v>8</v>
      </c>
      <c r="B333" s="224">
        <v>42948</v>
      </c>
      <c r="C333" s="106">
        <f t="shared" ref="C333:C396" si="71">C332+360/12</f>
        <v>9660</v>
      </c>
      <c r="D333" s="92">
        <f t="shared" ref="D333:D364" si="72">(SIN(($C333*PI()/180*D$6+D$7*PI()/180))*D$5)+D$5</f>
        <v>18.504319057112752</v>
      </c>
      <c r="E333" s="92">
        <f t="shared" si="66"/>
        <v>280.70255616831764</v>
      </c>
      <c r="F333" s="92">
        <f t="shared" si="66"/>
        <v>188.48594501040009</v>
      </c>
      <c r="G333" s="92">
        <f t="shared" si="66"/>
        <v>327.34702105779314</v>
      </c>
      <c r="H333" s="92">
        <f t="shared" si="66"/>
        <v>175.76722825307547</v>
      </c>
      <c r="I333" s="92">
        <f t="shared" si="66"/>
        <v>412.40620571021213</v>
      </c>
      <c r="J333" s="92">
        <f t="shared" si="66"/>
        <v>359.21815564067123</v>
      </c>
      <c r="K333" s="92">
        <f t="shared" si="66"/>
        <v>506.18190234230769</v>
      </c>
      <c r="L333" s="92">
        <f t="shared" si="66"/>
        <v>894.38082883729453</v>
      </c>
      <c r="M333" s="92">
        <f t="shared" si="66"/>
        <v>117.54358542923015</v>
      </c>
      <c r="N333" s="92">
        <f t="shared" si="66"/>
        <v>0</v>
      </c>
      <c r="O333" s="92">
        <f t="shared" si="66"/>
        <v>1223.6864151190284</v>
      </c>
      <c r="P333" s="92">
        <f t="shared" si="66"/>
        <v>447.97829058924287</v>
      </c>
      <c r="Q333" s="92">
        <f t="shared" si="66"/>
        <v>4.8292312819781387</v>
      </c>
      <c r="R333" s="250" t="e">
        <f>IF('Share Price Input'!H334&gt;1,'Share Price Input'!H334,NA())</f>
        <v>#N/A</v>
      </c>
      <c r="S333" s="92" t="e">
        <f t="shared" si="67"/>
        <v>#N/A</v>
      </c>
      <c r="T333" s="92" t="e">
        <f t="shared" si="68"/>
        <v>#N/A</v>
      </c>
      <c r="U333" s="102">
        <f t="shared" si="69"/>
        <v>4957.0251183966648</v>
      </c>
      <c r="V333" s="103">
        <f t="shared" si="70"/>
        <v>4957.0185522966649</v>
      </c>
      <c r="Z333" s="85"/>
      <c r="AA333" s="85"/>
    </row>
    <row r="334" spans="1:28" x14ac:dyDescent="0.2">
      <c r="A334" s="107">
        <v>9</v>
      </c>
      <c r="B334" s="224">
        <v>42979</v>
      </c>
      <c r="C334" s="106">
        <f t="shared" si="71"/>
        <v>9690</v>
      </c>
      <c r="D334" s="92">
        <f t="shared" si="72"/>
        <v>31.608784061516417</v>
      </c>
      <c r="E334" s="92">
        <f t="shared" si="66"/>
        <v>260.09580945781659</v>
      </c>
      <c r="F334" s="92">
        <f t="shared" si="66"/>
        <v>232.41464969517455</v>
      </c>
      <c r="G334" s="92">
        <f t="shared" si="66"/>
        <v>329.80419794220063</v>
      </c>
      <c r="H334" s="92">
        <f t="shared" si="66"/>
        <v>165.85619954931138</v>
      </c>
      <c r="I334" s="92">
        <f t="shared" si="66"/>
        <v>412.59056396219006</v>
      </c>
      <c r="J334" s="92">
        <f t="shared" si="66"/>
        <v>363.14281268267854</v>
      </c>
      <c r="K334" s="92">
        <f t="shared" si="66"/>
        <v>394.82498751939721</v>
      </c>
      <c r="L334" s="92">
        <f t="shared" si="66"/>
        <v>898.54880778029633</v>
      </c>
      <c r="M334" s="92">
        <f t="shared" si="66"/>
        <v>105.96024181699204</v>
      </c>
      <c r="N334" s="92">
        <f t="shared" si="66"/>
        <v>0</v>
      </c>
      <c r="O334" s="92">
        <f t="shared" si="66"/>
        <v>1235.2484217161859</v>
      </c>
      <c r="P334" s="92">
        <f t="shared" si="66"/>
        <v>381.66720195626891</v>
      </c>
      <c r="Q334" s="92">
        <f t="shared" si="66"/>
        <v>269.05396481079458</v>
      </c>
      <c r="R334" s="250" t="e">
        <f>IF('Share Price Input'!H335&gt;1,'Share Price Input'!H335,NA())</f>
        <v>#N/A</v>
      </c>
      <c r="S334" s="92" t="e">
        <f t="shared" si="67"/>
        <v>#N/A</v>
      </c>
      <c r="T334" s="92" t="e">
        <f t="shared" si="68"/>
        <v>#N/A</v>
      </c>
      <c r="U334" s="102">
        <f t="shared" si="69"/>
        <v>5080.8100768508239</v>
      </c>
      <c r="V334" s="103">
        <f t="shared" si="70"/>
        <v>5080.803510750824</v>
      </c>
      <c r="Z334" s="85"/>
      <c r="AA334" s="85"/>
    </row>
    <row r="335" spans="1:28" x14ac:dyDescent="0.2">
      <c r="A335" s="107">
        <v>10</v>
      </c>
      <c r="B335" s="224">
        <v>43009</v>
      </c>
      <c r="C335" s="106">
        <f t="shared" si="71"/>
        <v>9720</v>
      </c>
      <c r="D335" s="92">
        <f t="shared" si="72"/>
        <v>48.166476122504491</v>
      </c>
      <c r="E335" s="92">
        <f t="shared" si="66"/>
        <v>240.07179812196489</v>
      </c>
      <c r="F335" s="92">
        <f t="shared" si="66"/>
        <v>247.78579547111968</v>
      </c>
      <c r="G335" s="92">
        <f t="shared" si="66"/>
        <v>330.20242992904963</v>
      </c>
      <c r="H335" s="92">
        <f t="shared" si="66"/>
        <v>155.63167820865218</v>
      </c>
      <c r="I335" s="92">
        <f t="shared" si="66"/>
        <v>412.73205936352338</v>
      </c>
      <c r="J335" s="92">
        <f t="shared" si="66"/>
        <v>365.63282601912283</v>
      </c>
      <c r="K335" s="92">
        <f t="shared" si="66"/>
        <v>259.99546440799531</v>
      </c>
      <c r="L335" s="92">
        <f t="shared" si="66"/>
        <v>902.59607983618343</v>
      </c>
      <c r="M335" s="92">
        <f t="shared" si="66"/>
        <v>94.860003103027651</v>
      </c>
      <c r="N335" s="92">
        <f t="shared" si="66"/>
        <v>0</v>
      </c>
      <c r="O335" s="92">
        <f t="shared" si="66"/>
        <v>1246.8087531614358</v>
      </c>
      <c r="P335" s="92">
        <f t="shared" si="66"/>
        <v>318.16487925513474</v>
      </c>
      <c r="Q335" s="92">
        <f t="shared" si="66"/>
        <v>527.63814073555432</v>
      </c>
      <c r="R335" s="250" t="e">
        <f>IF('Share Price Input'!H336&gt;1,'Share Price Input'!H336,NA())</f>
        <v>#N/A</v>
      </c>
      <c r="S335" s="92" t="e">
        <f t="shared" si="67"/>
        <v>#N/A</v>
      </c>
      <c r="T335" s="92" t="e">
        <f t="shared" si="68"/>
        <v>#N/A</v>
      </c>
      <c r="U335" s="102">
        <f t="shared" si="69"/>
        <v>5150.279817635269</v>
      </c>
      <c r="V335" s="103">
        <f t="shared" si="70"/>
        <v>5150.2732515352691</v>
      </c>
      <c r="Z335" s="85"/>
      <c r="AA335" s="85"/>
      <c r="AB335" s="85"/>
    </row>
    <row r="336" spans="1:28" x14ac:dyDescent="0.2">
      <c r="A336" s="107">
        <v>11</v>
      </c>
      <c r="B336" s="224">
        <v>43040</v>
      </c>
      <c r="C336" s="106">
        <f t="shared" si="71"/>
        <v>9750</v>
      </c>
      <c r="D336" s="92">
        <f t="shared" si="72"/>
        <v>68.148347421863036</v>
      </c>
      <c r="E336" s="92">
        <f t="shared" si="66"/>
        <v>220.66300702606884</v>
      </c>
      <c r="F336" s="92">
        <f t="shared" si="66"/>
        <v>230.55419210607766</v>
      </c>
      <c r="G336" s="92">
        <f t="shared" si="66"/>
        <v>328.5367372624172</v>
      </c>
      <c r="H336" s="92">
        <f t="shared" si="66"/>
        <v>145.17006085878262</v>
      </c>
      <c r="I336" s="92">
        <f t="shared" si="66"/>
        <v>412.83066249304375</v>
      </c>
      <c r="J336" s="92">
        <f t="shared" si="66"/>
        <v>366.66832676922638</v>
      </c>
      <c r="K336" s="92">
        <f t="shared" si="66"/>
        <v>131.59931888065361</v>
      </c>
      <c r="L336" s="92">
        <f t="shared" si="66"/>
        <v>906.52147303660252</v>
      </c>
      <c r="M336" s="92">
        <f t="shared" si="66"/>
        <v>84.268902521909865</v>
      </c>
      <c r="N336" s="92">
        <f t="shared" si="66"/>
        <v>0</v>
      </c>
      <c r="O336" s="92">
        <f t="shared" si="66"/>
        <v>1258.3663654138577</v>
      </c>
      <c r="P336" s="92">
        <f t="shared" si="66"/>
        <v>258.37979606933169</v>
      </c>
      <c r="Q336" s="92">
        <f t="shared" si="66"/>
        <v>160.96377109220902</v>
      </c>
      <c r="R336" s="250" t="e">
        <f>IF('Share Price Input'!H337&gt;1,'Share Price Input'!H337,NA())</f>
        <v>#N/A</v>
      </c>
      <c r="S336" s="92" t="e">
        <f t="shared" si="67"/>
        <v>#N/A</v>
      </c>
      <c r="T336" s="92" t="e">
        <f t="shared" si="68"/>
        <v>#N/A</v>
      </c>
      <c r="U336" s="102">
        <f t="shared" si="69"/>
        <v>4572.6643948520441</v>
      </c>
      <c r="V336" s="103">
        <f t="shared" si="70"/>
        <v>4572.6578287520442</v>
      </c>
      <c r="Z336" s="85"/>
      <c r="AA336" s="85"/>
    </row>
    <row r="337" spans="1:28" x14ac:dyDescent="0.2">
      <c r="A337" s="107">
        <v>12</v>
      </c>
      <c r="B337" s="224">
        <v>43070</v>
      </c>
      <c r="C337" s="106">
        <f t="shared" si="71"/>
        <v>9780</v>
      </c>
      <c r="D337" s="92">
        <f t="shared" si="72"/>
        <v>91.519342967446164</v>
      </c>
      <c r="E337" s="92">
        <f t="shared" ref="E337:Q346" si="73">(SIN(($C337*PI()/180*E$6+E$7*PI()/180))*E$5)+E$5</f>
        <v>201.90092296635675</v>
      </c>
      <c r="F337" s="92">
        <f t="shared" si="73"/>
        <v>185.2546423163019</v>
      </c>
      <c r="G337" s="92">
        <f t="shared" si="73"/>
        <v>324.82794886412751</v>
      </c>
      <c r="H337" s="92">
        <f t="shared" si="73"/>
        <v>134.54951568567913</v>
      </c>
      <c r="I337" s="92">
        <f t="shared" si="73"/>
        <v>412.88635284818156</v>
      </c>
      <c r="J337" s="92">
        <f t="shared" si="73"/>
        <v>366.24105222987498</v>
      </c>
      <c r="K337" s="92">
        <f t="shared" si="73"/>
        <v>38.115575602156412</v>
      </c>
      <c r="L337" s="92">
        <f t="shared" si="73"/>
        <v>910.32385070565283</v>
      </c>
      <c r="M337" s="92">
        <f t="shared" si="73"/>
        <v>74.211779233674093</v>
      </c>
      <c r="N337" s="92">
        <f t="shared" si="73"/>
        <v>0</v>
      </c>
      <c r="O337" s="92">
        <f t="shared" si="73"/>
        <v>1269.9202146781088</v>
      </c>
      <c r="P337" s="92">
        <f t="shared" si="73"/>
        <v>203.16724660623458</v>
      </c>
      <c r="Q337" s="92">
        <f t="shared" si="73"/>
        <v>47.653974808593432</v>
      </c>
      <c r="R337" s="250" t="e">
        <f>IF('Share Price Input'!H338&gt;1,'Share Price Input'!H338,NA())</f>
        <v>#N/A</v>
      </c>
      <c r="S337" s="92" t="e">
        <f t="shared" si="67"/>
        <v>#N/A</v>
      </c>
      <c r="T337" s="92" t="e">
        <f t="shared" si="68"/>
        <v>#N/A</v>
      </c>
      <c r="U337" s="102">
        <f t="shared" si="69"/>
        <v>4260.5658534123877</v>
      </c>
      <c r="V337" s="103">
        <f t="shared" si="70"/>
        <v>4260.5592873123878</v>
      </c>
      <c r="Z337" s="85"/>
      <c r="AA337" s="85"/>
    </row>
    <row r="338" spans="1:28" x14ac:dyDescent="0.2">
      <c r="A338" s="107">
        <v>1</v>
      </c>
      <c r="B338" s="224">
        <v>43101</v>
      </c>
      <c r="C338" s="106">
        <f t="shared" si="71"/>
        <v>9810</v>
      </c>
      <c r="D338" s="92">
        <f t="shared" si="72"/>
        <v>118.23846209154726</v>
      </c>
      <c r="E338" s="92">
        <f t="shared" si="73"/>
        <v>183.81598358907826</v>
      </c>
      <c r="F338" s="92">
        <f t="shared" si="73"/>
        <v>123.80852782581682</v>
      </c>
      <c r="G338" s="92">
        <f t="shared" si="73"/>
        <v>319.12244187514705</v>
      </c>
      <c r="H338" s="92">
        <f t="shared" si="73"/>
        <v>123.84939836853526</v>
      </c>
      <c r="I338" s="92">
        <f t="shared" si="73"/>
        <v>412.89911884922992</v>
      </c>
      <c r="J338" s="92">
        <f t="shared" si="73"/>
        <v>364.35441180725843</v>
      </c>
      <c r="K338" s="92">
        <f t="shared" si="73"/>
        <v>0.27948187802206803</v>
      </c>
      <c r="L338" s="92">
        <f t="shared" si="73"/>
        <v>914.00211178903464</v>
      </c>
      <c r="M338" s="92">
        <f t="shared" si="73"/>
        <v>64.712220068878082</v>
      </c>
      <c r="N338" s="92">
        <f t="shared" si="73"/>
        <v>0</v>
      </c>
      <c r="O338" s="92">
        <f t="shared" si="73"/>
        <v>1281.4692574986896</v>
      </c>
      <c r="P338" s="92">
        <f t="shared" si="73"/>
        <v>153.31710973217236</v>
      </c>
      <c r="Q338" s="92">
        <f t="shared" si="73"/>
        <v>459.22106596496292</v>
      </c>
      <c r="R338" s="250" t="e">
        <f>IF('Share Price Input'!H339&gt;1,'Share Price Input'!H339,NA())</f>
        <v>#N/A</v>
      </c>
      <c r="S338" s="92" t="e">
        <f t="shared" si="67"/>
        <v>#N/A</v>
      </c>
      <c r="T338" s="92" t="e">
        <f t="shared" si="68"/>
        <v>#N/A</v>
      </c>
      <c r="U338" s="102">
        <f t="shared" si="69"/>
        <v>4519.083025238373</v>
      </c>
      <c r="V338" s="103">
        <f t="shared" si="70"/>
        <v>4519.0764591383731</v>
      </c>
      <c r="Z338" s="85"/>
      <c r="AA338" s="85"/>
    </row>
    <row r="339" spans="1:28" x14ac:dyDescent="0.2">
      <c r="A339" s="107">
        <v>2</v>
      </c>
      <c r="B339" s="224">
        <v>43132</v>
      </c>
      <c r="C339" s="106">
        <f t="shared" si="71"/>
        <v>9840</v>
      </c>
      <c r="D339" s="92">
        <f t="shared" si="72"/>
        <v>148.25883038000916</v>
      </c>
      <c r="E339" s="92">
        <f t="shared" si="73"/>
        <v>166.43752801165033</v>
      </c>
      <c r="F339" s="92">
        <f t="shared" si="73"/>
        <v>62.386485863874483</v>
      </c>
      <c r="G339" s="92">
        <f t="shared" si="73"/>
        <v>311.49156172516905</v>
      </c>
      <c r="H339" s="92">
        <f t="shared" si="73"/>
        <v>113.14965914185359</v>
      </c>
      <c r="I339" s="92">
        <f t="shared" si="73"/>
        <v>412.86895784175135</v>
      </c>
      <c r="J339" s="92">
        <f t="shared" si="73"/>
        <v>361.02345981176052</v>
      </c>
      <c r="K339" s="92">
        <f t="shared" si="73"/>
        <v>26.483307133185349</v>
      </c>
      <c r="L339" s="92">
        <f t="shared" si="73"/>
        <v>917.55519117288168</v>
      </c>
      <c r="M339" s="92">
        <f t="shared" si="73"/>
        <v>55.792504210741072</v>
      </c>
      <c r="N339" s="92">
        <f t="shared" si="73"/>
        <v>0</v>
      </c>
      <c r="O339" s="92">
        <f t="shared" si="73"/>
        <v>1293.0124508541828</v>
      </c>
      <c r="P339" s="92">
        <f t="shared" si="73"/>
        <v>109.54254884900183</v>
      </c>
      <c r="Q339" s="92">
        <f t="shared" si="73"/>
        <v>409.47023189525828</v>
      </c>
      <c r="R339" s="250" t="e">
        <f>IF('Share Price Input'!H340&gt;1,'Share Price Input'!H340,NA())</f>
        <v>#N/A</v>
      </c>
      <c r="S339" s="92" t="e">
        <f t="shared" si="67"/>
        <v>#N/A</v>
      </c>
      <c r="T339" s="92" t="e">
        <f t="shared" si="68"/>
        <v>#N/A</v>
      </c>
      <c r="U339" s="102">
        <f t="shared" si="69"/>
        <v>4387.4661507913206</v>
      </c>
      <c r="V339" s="103">
        <f t="shared" si="70"/>
        <v>4387.4595846913207</v>
      </c>
      <c r="Z339" s="85"/>
      <c r="AA339" s="85"/>
    </row>
    <row r="340" spans="1:28" x14ac:dyDescent="0.2">
      <c r="A340" s="107">
        <v>3</v>
      </c>
      <c r="B340" s="224">
        <v>43160</v>
      </c>
      <c r="C340" s="106">
        <f t="shared" si="71"/>
        <v>9870</v>
      </c>
      <c r="D340" s="92">
        <f t="shared" si="72"/>
        <v>181.52778190586514</v>
      </c>
      <c r="E340" s="92">
        <f t="shared" si="73"/>
        <v>149.79374922594081</v>
      </c>
      <c r="F340" s="92">
        <f t="shared" si="73"/>
        <v>17.152818545970604</v>
      </c>
      <c r="G340" s="92">
        <f t="shared" si="73"/>
        <v>302.03072998221262</v>
      </c>
      <c r="H340" s="92">
        <f t="shared" si="73"/>
        <v>102.53024541508066</v>
      </c>
      <c r="I340" s="92">
        <f t="shared" si="73"/>
        <v>412.79587609713047</v>
      </c>
      <c r="J340" s="92">
        <f t="shared" si="73"/>
        <v>356.2747753331829</v>
      </c>
      <c r="K340" s="92">
        <f t="shared" si="73"/>
        <v>110.91488790519676</v>
      </c>
      <c r="L340" s="92">
        <f t="shared" si="73"/>
        <v>920.98205999218555</v>
      </c>
      <c r="M340" s="92">
        <f t="shared" si="73"/>
        <v>47.473550944087719</v>
      </c>
      <c r="N340" s="92">
        <f t="shared" si="73"/>
        <v>0</v>
      </c>
      <c r="O340" s="92">
        <f t="shared" si="73"/>
        <v>1304.54875225145</v>
      </c>
      <c r="P340" s="92">
        <f t="shared" si="73"/>
        <v>72.469809273428325</v>
      </c>
      <c r="Q340" s="92">
        <f t="shared" si="73"/>
        <v>17.614149073414751</v>
      </c>
      <c r="R340" s="250" t="e">
        <f>IF('Share Price Input'!H341&gt;1,'Share Price Input'!H341,NA())</f>
        <v>#N/A</v>
      </c>
      <c r="S340" s="92" t="e">
        <f t="shared" si="67"/>
        <v>#N/A</v>
      </c>
      <c r="T340" s="92" t="e">
        <f t="shared" si="68"/>
        <v>#N/A</v>
      </c>
      <c r="U340" s="102">
        <f t="shared" si="69"/>
        <v>3996.1026198451468</v>
      </c>
      <c r="V340" s="103">
        <f t="shared" si="70"/>
        <v>3996.0960537451469</v>
      </c>
      <c r="Z340" s="85"/>
      <c r="AA340" s="85"/>
    </row>
    <row r="341" spans="1:28" x14ac:dyDescent="0.2">
      <c r="A341" s="107">
        <v>4</v>
      </c>
      <c r="B341" s="224">
        <v>43191</v>
      </c>
      <c r="C341" s="106">
        <f t="shared" si="71"/>
        <v>9900</v>
      </c>
      <c r="D341" s="92">
        <f t="shared" si="72"/>
        <v>217.98695162326453</v>
      </c>
      <c r="E341" s="92">
        <f t="shared" si="73"/>
        <v>133.91164836089274</v>
      </c>
      <c r="F341" s="92">
        <f t="shared" si="73"/>
        <v>1.1569452597257168E-2</v>
      </c>
      <c r="G341" s="92">
        <f t="shared" si="73"/>
        <v>290.85825113828332</v>
      </c>
      <c r="H341" s="92">
        <f t="shared" si="73"/>
        <v>92.070504413355877</v>
      </c>
      <c r="I341" s="92">
        <f t="shared" si="73"/>
        <v>412.67988881126979</v>
      </c>
      <c r="J341" s="92">
        <f t="shared" si="73"/>
        <v>350.14625015482432</v>
      </c>
      <c r="K341" s="92">
        <f t="shared" si="73"/>
        <v>234.84680008473316</v>
      </c>
      <c r="L341" s="92">
        <f t="shared" si="73"/>
        <v>924.28172592872443</v>
      </c>
      <c r="M341" s="92">
        <f t="shared" si="73"/>
        <v>39.774870593640912</v>
      </c>
      <c r="N341" s="92">
        <f t="shared" si="73"/>
        <v>0</v>
      </c>
      <c r="O341" s="92">
        <f t="shared" si="73"/>
        <v>1316.077119819781</v>
      </c>
      <c r="P341" s="92">
        <f t="shared" si="73"/>
        <v>42.629259079241365</v>
      </c>
      <c r="Q341" s="92">
        <f t="shared" si="73"/>
        <v>222.61621980833127</v>
      </c>
      <c r="R341" s="250" t="e">
        <f>IF('Share Price Input'!H342&gt;1,'Share Price Input'!H342,NA())</f>
        <v>#N/A</v>
      </c>
      <c r="S341" s="92" t="e">
        <f t="shared" si="67"/>
        <v>#N/A</v>
      </c>
      <c r="T341" s="92" t="e">
        <f t="shared" si="68"/>
        <v>#N/A</v>
      </c>
      <c r="U341" s="102">
        <f t="shared" si="69"/>
        <v>4277.88449316894</v>
      </c>
      <c r="V341" s="103">
        <f t="shared" si="70"/>
        <v>4277.8779270689402</v>
      </c>
      <c r="Z341" s="85"/>
      <c r="AA341" s="85"/>
    </row>
    <row r="342" spans="1:28" x14ac:dyDescent="0.2">
      <c r="A342" s="107">
        <v>5</v>
      </c>
      <c r="B342" s="224">
        <v>43221</v>
      </c>
      <c r="C342" s="106">
        <f t="shared" si="71"/>
        <v>9930</v>
      </c>
      <c r="D342" s="92">
        <f t="shared" si="72"/>
        <v>257.57237775962221</v>
      </c>
      <c r="E342" s="92">
        <f t="shared" si="73"/>
        <v>118.81699087871823</v>
      </c>
      <c r="F342" s="92">
        <f t="shared" si="73"/>
        <v>15.473762967371513</v>
      </c>
      <c r="G342" s="92">
        <f t="shared" si="73"/>
        <v>278.11383325182101</v>
      </c>
      <c r="H342" s="92">
        <f t="shared" si="73"/>
        <v>81.848590302762432</v>
      </c>
      <c r="I342" s="92">
        <f t="shared" si="73"/>
        <v>412.52102010142994</v>
      </c>
      <c r="J342" s="92">
        <f t="shared" si="73"/>
        <v>342.68678639874599</v>
      </c>
      <c r="K342" s="92">
        <f t="shared" si="73"/>
        <v>370.79021237378379</v>
      </c>
      <c r="L342" s="92">
        <f t="shared" si="73"/>
        <v>927.45323349840817</v>
      </c>
      <c r="M342" s="92">
        <f t="shared" si="73"/>
        <v>32.714518766729043</v>
      </c>
      <c r="N342" s="92">
        <f t="shared" si="73"/>
        <v>0</v>
      </c>
      <c r="O342" s="92">
        <f t="shared" si="73"/>
        <v>1327.5965124049899</v>
      </c>
      <c r="P342" s="92">
        <f t="shared" si="73"/>
        <v>20.447801573516699</v>
      </c>
      <c r="Q342" s="92">
        <f t="shared" si="73"/>
        <v>533.2516035119329</v>
      </c>
      <c r="R342" s="250" t="e">
        <f>IF('Share Price Input'!H343&gt;1,'Share Price Input'!H343,NA())</f>
        <v>#N/A</v>
      </c>
      <c r="S342" s="92" t="e">
        <f t="shared" si="67"/>
        <v>#N/A</v>
      </c>
      <c r="T342" s="92" t="e">
        <f t="shared" si="68"/>
        <v>#N/A</v>
      </c>
      <c r="U342" s="102">
        <f t="shared" si="69"/>
        <v>4719.2806776898315</v>
      </c>
      <c r="V342" s="103">
        <f t="shared" si="70"/>
        <v>4719.2741115898316</v>
      </c>
      <c r="Z342" s="85"/>
      <c r="AA342" s="85"/>
    </row>
    <row r="343" spans="1:28" x14ac:dyDescent="0.2">
      <c r="A343" s="107">
        <v>6</v>
      </c>
      <c r="B343" s="224">
        <v>43252</v>
      </c>
      <c r="C343" s="106">
        <f t="shared" si="71"/>
        <v>9960</v>
      </c>
      <c r="D343" s="92">
        <f t="shared" si="72"/>
        <v>300.21461402627074</v>
      </c>
      <c r="E343" s="92">
        <f t="shared" si="73"/>
        <v>104.53426477570076</v>
      </c>
      <c r="F343" s="92">
        <f t="shared" si="73"/>
        <v>59.470248027296194</v>
      </c>
      <c r="G343" s="92">
        <f t="shared" si="73"/>
        <v>263.95684094582185</v>
      </c>
      <c r="H343" s="92">
        <f t="shared" si="73"/>
        <v>71.940880230016859</v>
      </c>
      <c r="I343" s="92">
        <f t="shared" si="73"/>
        <v>412.31930300121508</v>
      </c>
      <c r="J343" s="92">
        <f t="shared" si="73"/>
        <v>333.95590631483554</v>
      </c>
      <c r="K343" s="92">
        <f t="shared" si="73"/>
        <v>488.59207169048386</v>
      </c>
      <c r="L343" s="92">
        <f t="shared" si="73"/>
        <v>930.49566432795882</v>
      </c>
      <c r="M343" s="92">
        <f t="shared" si="73"/>
        <v>26.309054007723887</v>
      </c>
      <c r="N343" s="92">
        <f t="shared" si="73"/>
        <v>0</v>
      </c>
      <c r="O343" s="92">
        <f t="shared" si="73"/>
        <v>1339.105889663442</v>
      </c>
      <c r="P343" s="92">
        <f t="shared" si="73"/>
        <v>6.2427679550220319</v>
      </c>
      <c r="Q343" s="92">
        <f t="shared" si="73"/>
        <v>205.17749284682279</v>
      </c>
      <c r="R343" s="250" t="e">
        <f>IF('Share Price Input'!H344&gt;1,'Share Price Input'!H344,NA())</f>
        <v>#N/A</v>
      </c>
      <c r="S343" s="92" t="e">
        <f t="shared" si="67"/>
        <v>#N/A</v>
      </c>
      <c r="T343" s="92" t="e">
        <f t="shared" si="68"/>
        <v>#N/A</v>
      </c>
      <c r="U343" s="102">
        <f t="shared" si="69"/>
        <v>4542.3084317126104</v>
      </c>
      <c r="V343" s="103">
        <f t="shared" si="70"/>
        <v>4542.3018656126105</v>
      </c>
      <c r="Z343" s="85"/>
      <c r="AA343" s="85"/>
    </row>
    <row r="344" spans="1:28" x14ac:dyDescent="0.2">
      <c r="A344" s="107">
        <v>7</v>
      </c>
      <c r="B344" s="224">
        <v>43282</v>
      </c>
      <c r="C344" s="106">
        <f t="shared" si="71"/>
        <v>9990</v>
      </c>
      <c r="D344" s="92">
        <f t="shared" si="72"/>
        <v>345.83885145087561</v>
      </c>
      <c r="E344" s="92">
        <f t="shared" si="73"/>
        <v>91.086640855426367</v>
      </c>
      <c r="F344" s="92">
        <f t="shared" si="73"/>
        <v>120.42256755390994</v>
      </c>
      <c r="G344" s="92">
        <f t="shared" si="73"/>
        <v>248.56430260727808</v>
      </c>
      <c r="H344" s="92">
        <f t="shared" si="73"/>
        <v>62.421403639863875</v>
      </c>
      <c r="I344" s="92">
        <f t="shared" si="73"/>
        <v>412.07477945370402</v>
      </c>
      <c r="J344" s="92">
        <f t="shared" si="73"/>
        <v>324.02327732733204</v>
      </c>
      <c r="K344" s="92">
        <f t="shared" si="73"/>
        <v>562.12322872696404</v>
      </c>
      <c r="L344" s="92">
        <f t="shared" si="73"/>
        <v>933.40813742084265</v>
      </c>
      <c r="M344" s="92">
        <f t="shared" si="73"/>
        <v>20.573498963519171</v>
      </c>
      <c r="N344" s="92">
        <f t="shared" si="73"/>
        <v>0</v>
      </c>
      <c r="O344" s="92">
        <f t="shared" si="73"/>
        <v>1350.6042121560101</v>
      </c>
      <c r="P344" s="92">
        <f t="shared" si="73"/>
        <v>0.21737752733690741</v>
      </c>
      <c r="Q344" s="92">
        <f t="shared" si="73"/>
        <v>24.523277310364449</v>
      </c>
      <c r="R344" s="250" t="e">
        <f>IF('Share Price Input'!H345&gt;1,'Share Price Input'!H345,NA())</f>
        <v>#N/A</v>
      </c>
      <c r="S344" s="92" t="e">
        <f t="shared" si="67"/>
        <v>#N/A</v>
      </c>
      <c r="T344" s="92" t="e">
        <f t="shared" si="68"/>
        <v>#N/A</v>
      </c>
      <c r="U344" s="102">
        <f t="shared" si="69"/>
        <v>4495.8749888934271</v>
      </c>
      <c r="V344" s="103">
        <f t="shared" si="70"/>
        <v>4495.8684227934273</v>
      </c>
      <c r="Z344" s="85"/>
      <c r="AA344" s="85"/>
    </row>
    <row r="345" spans="1:28" x14ac:dyDescent="0.2">
      <c r="A345" s="107">
        <v>8</v>
      </c>
      <c r="B345" s="224">
        <v>43313</v>
      </c>
      <c r="C345" s="106">
        <f t="shared" si="71"/>
        <v>10020</v>
      </c>
      <c r="D345" s="92">
        <f t="shared" si="72"/>
        <v>394.36504961777155</v>
      </c>
      <c r="E345" s="92">
        <f t="shared" si="73"/>
        <v>78.495935138894879</v>
      </c>
      <c r="F345" s="92">
        <f t="shared" si="73"/>
        <v>182.29003523986739</v>
      </c>
      <c r="G345" s="92">
        <f t="shared" si="73"/>
        <v>232.12869670724427</v>
      </c>
      <c r="H345" s="92">
        <f t="shared" si="73"/>
        <v>53.361289134281151</v>
      </c>
      <c r="I345" s="92">
        <f t="shared" si="73"/>
        <v>411.78750030272931</v>
      </c>
      <c r="J345" s="92">
        <f t="shared" si="73"/>
        <v>312.96815612867073</v>
      </c>
      <c r="K345" s="92">
        <f t="shared" si="73"/>
        <v>575.07403784494386</v>
      </c>
      <c r="L345" s="92">
        <f t="shared" si="73"/>
        <v>936.1898094123809</v>
      </c>
      <c r="M345" s="92">
        <f t="shared" si="73"/>
        <v>15.521305151125659</v>
      </c>
      <c r="N345" s="92">
        <f t="shared" si="73"/>
        <v>0</v>
      </c>
      <c r="O345" s="92">
        <f t="shared" si="73"/>
        <v>1362.0904414419499</v>
      </c>
      <c r="P345" s="92">
        <f t="shared" si="73"/>
        <v>2.4578304135587814</v>
      </c>
      <c r="Q345" s="92">
        <f t="shared" si="73"/>
        <v>424.17160004036555</v>
      </c>
      <c r="R345" s="250" t="e">
        <f>IF('Share Price Input'!H346&gt;1,'Share Price Input'!H346,NA())</f>
        <v>#N/A</v>
      </c>
      <c r="S345" s="92" t="e">
        <f t="shared" si="67"/>
        <v>#N/A</v>
      </c>
      <c r="T345" s="92" t="e">
        <f t="shared" si="68"/>
        <v>#N/A</v>
      </c>
      <c r="U345" s="102">
        <f t="shared" si="69"/>
        <v>4980.8951204737841</v>
      </c>
      <c r="V345" s="103">
        <f t="shared" si="70"/>
        <v>4980.8885543737842</v>
      </c>
      <c r="Z345" s="85"/>
      <c r="AA345" s="85"/>
    </row>
    <row r="346" spans="1:28" x14ac:dyDescent="0.2">
      <c r="A346" s="107">
        <v>9</v>
      </c>
      <c r="B346" s="224">
        <v>43344</v>
      </c>
      <c r="C346" s="106">
        <f t="shared" si="71"/>
        <v>10050</v>
      </c>
      <c r="D346" s="92">
        <f t="shared" si="72"/>
        <v>445.70807708605548</v>
      </c>
      <c r="E346" s="92">
        <f t="shared" si="73"/>
        <v>66.78257347247893</v>
      </c>
      <c r="F346" s="92">
        <f t="shared" si="73"/>
        <v>228.79112727299645</v>
      </c>
      <c r="G346" s="92">
        <f t="shared" si="73"/>
        <v>214.85554492284291</v>
      </c>
      <c r="H346" s="92">
        <f t="shared" si="73"/>
        <v>44.828233006483316</v>
      </c>
      <c r="I346" s="92">
        <f t="shared" si="73"/>
        <v>411.45752528230491</v>
      </c>
      <c r="J346" s="92">
        <f t="shared" si="73"/>
        <v>300.8787562564516</v>
      </c>
      <c r="K346" s="92">
        <f t="shared" si="73"/>
        <v>524.57193296555522</v>
      </c>
      <c r="L346" s="92">
        <f t="shared" si="73"/>
        <v>938.83987481396241</v>
      </c>
      <c r="M346" s="92">
        <f t="shared" si="73"/>
        <v>11.164321410015873</v>
      </c>
      <c r="N346" s="92">
        <f t="shared" si="73"/>
        <v>0</v>
      </c>
      <c r="O346" s="92">
        <f t="shared" si="73"/>
        <v>1373.5635401726827</v>
      </c>
      <c r="P346" s="92">
        <f t="shared" si="73"/>
        <v>12.932074364641494</v>
      </c>
      <c r="Q346" s="92">
        <f t="shared" si="73"/>
        <v>446.48733608152861</v>
      </c>
      <c r="R346" s="250" t="e">
        <f>IF('Share Price Input'!H347&gt;1,'Share Price Input'!H347,NA())</f>
        <v>#N/A</v>
      </c>
      <c r="S346" s="92" t="e">
        <f t="shared" si="67"/>
        <v>#N/A</v>
      </c>
      <c r="T346" s="92" t="e">
        <f t="shared" si="68"/>
        <v>#N/A</v>
      </c>
      <c r="U346" s="102">
        <f t="shared" si="69"/>
        <v>5020.854351007999</v>
      </c>
      <c r="V346" s="103">
        <f t="shared" si="70"/>
        <v>5020.8477849079991</v>
      </c>
      <c r="Z346" s="85"/>
      <c r="AA346" s="85"/>
    </row>
    <row r="347" spans="1:28" x14ac:dyDescent="0.2">
      <c r="A347" s="107">
        <v>10</v>
      </c>
      <c r="B347" s="224">
        <v>43374</v>
      </c>
      <c r="C347" s="106">
        <f t="shared" si="71"/>
        <v>10080</v>
      </c>
      <c r="D347" s="92">
        <f t="shared" si="72"/>
        <v>499.77786073907919</v>
      </c>
      <c r="E347" s="92">
        <f t="shared" ref="E347:Q356" si="74">(SIN(($C347*PI()/180*E$6+E$7*PI()/180))*E$5)+E$5</f>
        <v>55.965558391167747</v>
      </c>
      <c r="F347" s="92">
        <f t="shared" si="74"/>
        <v>247.68825473059138</v>
      </c>
      <c r="G347" s="92">
        <f t="shared" si="74"/>
        <v>196.96084215839574</v>
      </c>
      <c r="H347" s="92">
        <f t="shared" si="74"/>
        <v>36.885993420816959</v>
      </c>
      <c r="I347" s="92">
        <f t="shared" si="74"/>
        <v>411.08492300420596</v>
      </c>
      <c r="J347" s="92">
        <f t="shared" si="74"/>
        <v>287.85154419991807</v>
      </c>
      <c r="K347" s="92">
        <f t="shared" si="74"/>
        <v>421.81857971960676</v>
      </c>
      <c r="L347" s="92">
        <f t="shared" si="74"/>
        <v>941.35756624629062</v>
      </c>
      <c r="M347" s="92">
        <f t="shared" si="74"/>
        <v>7.5127661132077037</v>
      </c>
      <c r="N347" s="92">
        <f t="shared" si="74"/>
        <v>0</v>
      </c>
      <c r="O347" s="92">
        <f t="shared" si="74"/>
        <v>1385.0224721854818</v>
      </c>
      <c r="P347" s="92">
        <f t="shared" si="74"/>
        <v>31.490263303595043</v>
      </c>
      <c r="Q347" s="92">
        <f t="shared" si="74"/>
        <v>37.997640793161537</v>
      </c>
      <c r="R347" s="250" t="e">
        <f>IF('Share Price Input'!H348&gt;1,'Share Price Input'!H348,NA())</f>
        <v>#N/A</v>
      </c>
      <c r="S347" s="92" t="e">
        <f t="shared" si="67"/>
        <v>#N/A</v>
      </c>
      <c r="T347" s="92" t="e">
        <f t="shared" si="68"/>
        <v>#N/A</v>
      </c>
      <c r="U347" s="102">
        <f t="shared" si="69"/>
        <v>4561.4076989055193</v>
      </c>
      <c r="V347" s="103">
        <f t="shared" si="70"/>
        <v>4561.4011328055194</v>
      </c>
      <c r="Z347" s="85"/>
      <c r="AA347" s="85"/>
      <c r="AB347" s="85"/>
    </row>
    <row r="348" spans="1:28" x14ac:dyDescent="0.2">
      <c r="A348" s="107">
        <v>11</v>
      </c>
      <c r="B348" s="224">
        <v>43405</v>
      </c>
      <c r="C348" s="106">
        <f t="shared" si="71"/>
        <v>10110</v>
      </c>
      <c r="D348" s="92">
        <f t="shared" si="72"/>
        <v>556.47954380327519</v>
      </c>
      <c r="E348" s="92">
        <f t="shared" si="74"/>
        <v>46.062438290836781</v>
      </c>
      <c r="F348" s="92">
        <f t="shared" si="74"/>
        <v>234.00830262684843</v>
      </c>
      <c r="G348" s="92">
        <f t="shared" si="74"/>
        <v>178.6683556024179</v>
      </c>
      <c r="H348" s="92">
        <f t="shared" si="74"/>
        <v>29.593914017969738</v>
      </c>
      <c r="I348" s="92">
        <f t="shared" si="74"/>
        <v>410.66977094370225</v>
      </c>
      <c r="J348" s="92">
        <f t="shared" si="74"/>
        <v>273.99046965260283</v>
      </c>
      <c r="K348" s="92">
        <f t="shared" si="74"/>
        <v>289.6052797420781</v>
      </c>
      <c r="L348" s="92">
        <f t="shared" si="74"/>
        <v>943.74215466159058</v>
      </c>
      <c r="M348" s="92">
        <f t="shared" si="74"/>
        <v>4.5752032022574554</v>
      </c>
      <c r="N348" s="92">
        <f t="shared" si="74"/>
        <v>0</v>
      </c>
      <c r="O348" s="92">
        <f t="shared" si="74"/>
        <v>1396.4662025970499</v>
      </c>
      <c r="P348" s="92">
        <f t="shared" si="74"/>
        <v>57.866901045534178</v>
      </c>
      <c r="Q348" s="92">
        <f t="shared" si="74"/>
        <v>177.52328769499331</v>
      </c>
      <c r="R348" s="250" t="e">
        <f>IF('Share Price Input'!H349&gt;1,'Share Price Input'!H349,NA())</f>
        <v>#N/A</v>
      </c>
      <c r="S348" s="92" t="e">
        <f t="shared" si="67"/>
        <v>#N/A</v>
      </c>
      <c r="T348" s="92" t="e">
        <f t="shared" si="68"/>
        <v>#N/A</v>
      </c>
      <c r="U348" s="102">
        <f t="shared" si="69"/>
        <v>4599.2452577811564</v>
      </c>
      <c r="V348" s="103">
        <f t="shared" si="70"/>
        <v>4599.2386916811565</v>
      </c>
      <c r="Z348" s="85"/>
      <c r="AA348" s="85"/>
    </row>
    <row r="349" spans="1:28" x14ac:dyDescent="0.2">
      <c r="A349" s="107">
        <v>12</v>
      </c>
      <c r="B349" s="224">
        <v>43435</v>
      </c>
      <c r="C349" s="106">
        <f t="shared" si="71"/>
        <v>10140</v>
      </c>
      <c r="D349" s="92">
        <f t="shared" si="72"/>
        <v>615.71365225918726</v>
      </c>
      <c r="E349" s="92">
        <f t="shared" si="74"/>
        <v>37.089278959565263</v>
      </c>
      <c r="F349" s="92">
        <f t="shared" si="74"/>
        <v>191.35139351821846</v>
      </c>
      <c r="G349" s="92">
        <f t="shared" si="74"/>
        <v>160.20682659481213</v>
      </c>
      <c r="H349" s="92">
        <f t="shared" si="74"/>
        <v>23.006480505058732</v>
      </c>
      <c r="I349" s="92">
        <f t="shared" si="74"/>
        <v>410.21215542344862</v>
      </c>
      <c r="J349" s="92">
        <f t="shared" si="74"/>
        <v>259.40613605329372</v>
      </c>
      <c r="K349" s="92">
        <f t="shared" si="74"/>
        <v>157.25772513694403</v>
      </c>
      <c r="L349" s="92">
        <f t="shared" si="74"/>
        <v>945.99294955472146</v>
      </c>
      <c r="M349" s="92">
        <f t="shared" si="74"/>
        <v>2.358522102366635</v>
      </c>
      <c r="N349" s="92">
        <f t="shared" si="74"/>
        <v>0</v>
      </c>
      <c r="O349" s="92">
        <f t="shared" si="74"/>
        <v>1407.8936978969837</v>
      </c>
      <c r="P349" s="92">
        <f t="shared" si="74"/>
        <v>91.684639525211139</v>
      </c>
      <c r="Q349" s="92">
        <f t="shared" si="74"/>
        <v>530.73368484912544</v>
      </c>
      <c r="R349" s="250" t="e">
        <f>IF('Share Price Input'!H350&gt;1,'Share Price Input'!H350,NA())</f>
        <v>#N/A</v>
      </c>
      <c r="S349" s="92" t="e">
        <f t="shared" si="67"/>
        <v>#N/A</v>
      </c>
      <c r="T349" s="92" t="e">
        <f t="shared" si="68"/>
        <v>#N/A</v>
      </c>
      <c r="U349" s="102">
        <f t="shared" si="69"/>
        <v>4832.9005762789375</v>
      </c>
      <c r="V349" s="103">
        <f t="shared" si="70"/>
        <v>4832.8940101789376</v>
      </c>
      <c r="Z349" s="85"/>
      <c r="AA349" s="85"/>
    </row>
    <row r="350" spans="1:28" x14ac:dyDescent="0.2">
      <c r="A350" s="107">
        <v>1</v>
      </c>
      <c r="B350" s="224">
        <v>43466</v>
      </c>
      <c r="C350" s="106">
        <f t="shared" si="71"/>
        <v>10170</v>
      </c>
      <c r="D350" s="92">
        <f t="shared" si="72"/>
        <v>677.37626935269327</v>
      </c>
      <c r="E350" s="92">
        <f t="shared" si="74"/>
        <v>29.060637514174573</v>
      </c>
      <c r="F350" s="92">
        <f t="shared" si="74"/>
        <v>130.94345126069922</v>
      </c>
      <c r="G350" s="92">
        <f t="shared" si="74"/>
        <v>141.80711029400373</v>
      </c>
      <c r="H350" s="92">
        <f t="shared" si="74"/>
        <v>17.172913543738233</v>
      </c>
      <c r="I350" s="92">
        <f t="shared" si="74"/>
        <v>409.71217159553612</v>
      </c>
      <c r="J350" s="92">
        <f t="shared" si="74"/>
        <v>244.21491803391112</v>
      </c>
      <c r="K350" s="92">
        <f t="shared" si="74"/>
        <v>54.131386478837328</v>
      </c>
      <c r="L350" s="92">
        <f t="shared" si="74"/>
        <v>948.10929916312602</v>
      </c>
      <c r="M350" s="92">
        <f t="shared" si="74"/>
        <v>0.86792156470954751</v>
      </c>
      <c r="N350" s="92">
        <f t="shared" si="74"/>
        <v>0</v>
      </c>
      <c r="O350" s="92">
        <f t="shared" si="74"/>
        <v>1419.3039260411069</v>
      </c>
      <c r="P350" s="92">
        <f t="shared" si="74"/>
        <v>132.45967719403194</v>
      </c>
      <c r="Q350" s="92">
        <f t="shared" si="74"/>
        <v>251.26801056201836</v>
      </c>
      <c r="R350" s="250" t="e">
        <f>IF('Share Price Input'!H351&gt;1,'Share Price Input'!H351,NA())</f>
        <v>#N/A</v>
      </c>
      <c r="S350" s="92" t="e">
        <f t="shared" si="67"/>
        <v>#N/A</v>
      </c>
      <c r="T350" s="92" t="e">
        <f t="shared" si="68"/>
        <v>#N/A</v>
      </c>
      <c r="U350" s="102">
        <f t="shared" si="69"/>
        <v>4456.421126498587</v>
      </c>
      <c r="V350" s="103">
        <f t="shared" si="70"/>
        <v>4456.4145603985871</v>
      </c>
      <c r="Z350" s="85"/>
      <c r="AA350" s="85"/>
    </row>
    <row r="351" spans="1:28" x14ac:dyDescent="0.2">
      <c r="A351" s="107">
        <v>2</v>
      </c>
      <c r="B351" s="224">
        <v>43497</v>
      </c>
      <c r="C351" s="106">
        <f t="shared" si="71"/>
        <v>10200</v>
      </c>
      <c r="D351" s="92">
        <f t="shared" si="72"/>
        <v>741.35921790032353</v>
      </c>
      <c r="E351" s="92">
        <f t="shared" si="74"/>
        <v>21.989538784283923</v>
      </c>
      <c r="F351" s="92">
        <f t="shared" si="74"/>
        <v>68.681899606990115</v>
      </c>
      <c r="G351" s="92">
        <f t="shared" si="74"/>
        <v>123.6992889114853</v>
      </c>
      <c r="H351" s="92">
        <f t="shared" si="74"/>
        <v>12.136800978209465</v>
      </c>
      <c r="I351" s="92">
        <f t="shared" si="74"/>
        <v>409.16992342170659</v>
      </c>
      <c r="J351" s="92">
        <f t="shared" si="74"/>
        <v>228.53803281657832</v>
      </c>
      <c r="K351" s="92">
        <f t="shared" si="74"/>
        <v>3.10029577369545</v>
      </c>
      <c r="L351" s="92">
        <f t="shared" si="74"/>
        <v>950.09059065556085</v>
      </c>
      <c r="M351" s="92">
        <f t="shared" si="74"/>
        <v>0.10689747387493753</v>
      </c>
      <c r="N351" s="92">
        <f t="shared" si="74"/>
        <v>0</v>
      </c>
      <c r="O351" s="92">
        <f t="shared" si="74"/>
        <v>1430.6958565446882</v>
      </c>
      <c r="P351" s="92">
        <f t="shared" si="74"/>
        <v>179.60868035628084</v>
      </c>
      <c r="Q351" s="92">
        <f t="shared" si="74"/>
        <v>8.7803849573192565</v>
      </c>
      <c r="R351" s="250" t="e">
        <f>IF('Share Price Input'!H352&gt;1,'Share Price Input'!H352,NA())</f>
        <v>#N/A</v>
      </c>
      <c r="S351" s="92" t="e">
        <f t="shared" si="67"/>
        <v>#N/A</v>
      </c>
      <c r="T351" s="92" t="e">
        <f t="shared" si="68"/>
        <v>#N/A</v>
      </c>
      <c r="U351" s="102">
        <f t="shared" si="69"/>
        <v>4177.9508420809971</v>
      </c>
      <c r="V351" s="103">
        <f t="shared" si="70"/>
        <v>4177.9442759809972</v>
      </c>
      <c r="Z351" s="85"/>
      <c r="AA351" s="85"/>
    </row>
    <row r="352" spans="1:28" x14ac:dyDescent="0.2">
      <c r="A352" s="107">
        <v>3</v>
      </c>
      <c r="B352" s="224">
        <v>43525</v>
      </c>
      <c r="C352" s="106">
        <f t="shared" si="71"/>
        <v>10230</v>
      </c>
      <c r="D352" s="92">
        <f t="shared" si="72"/>
        <v>807.55025006876826</v>
      </c>
      <c r="E352" s="92">
        <f t="shared" si="74"/>
        <v>15.88745418218889</v>
      </c>
      <c r="F352" s="92">
        <f t="shared" si="74"/>
        <v>20.951972570206195</v>
      </c>
      <c r="G352" s="92">
        <f t="shared" si="74"/>
        <v>106.1097946118016</v>
      </c>
      <c r="H352" s="92">
        <f t="shared" si="74"/>
        <v>7.9357721510926638</v>
      </c>
      <c r="I352" s="92">
        <f t="shared" si="74"/>
        <v>408.58552365173676</v>
      </c>
      <c r="J352" s="92">
        <f t="shared" si="74"/>
        <v>212.50057296959511</v>
      </c>
      <c r="K352" s="92">
        <f t="shared" si="74"/>
        <v>15.483450837963574</v>
      </c>
      <c r="L352" s="92">
        <f t="shared" si="74"/>
        <v>951.93625030955332</v>
      </c>
      <c r="M352" s="92">
        <f t="shared" si="74"/>
        <v>7.7234649017213997E-2</v>
      </c>
      <c r="N352" s="92">
        <f t="shared" si="74"/>
        <v>0</v>
      </c>
      <c r="O352" s="92">
        <f t="shared" si="74"/>
        <v>1442.0684605754918</v>
      </c>
      <c r="P352" s="92">
        <f t="shared" si="74"/>
        <v>232.45712842689528</v>
      </c>
      <c r="Q352" s="92">
        <f t="shared" si="74"/>
        <v>384.3183301660265</v>
      </c>
      <c r="R352" s="250" t="e">
        <f>IF('Share Price Input'!H353&gt;1,'Share Price Input'!H353,NA())</f>
        <v>#N/A</v>
      </c>
      <c r="S352" s="92" t="e">
        <f t="shared" si="67"/>
        <v>#N/A</v>
      </c>
      <c r="T352" s="92" t="e">
        <f t="shared" si="68"/>
        <v>#N/A</v>
      </c>
      <c r="U352" s="102">
        <f t="shared" si="69"/>
        <v>4605.8556290703373</v>
      </c>
      <c r="V352" s="103">
        <f t="shared" si="70"/>
        <v>4605.8490629703374</v>
      </c>
      <c r="Z352" s="85"/>
      <c r="AA352" s="85"/>
    </row>
    <row r="353" spans="1:28" x14ac:dyDescent="0.2">
      <c r="A353" s="107">
        <v>4</v>
      </c>
      <c r="B353" s="224">
        <v>43556</v>
      </c>
      <c r="C353" s="106">
        <f t="shared" si="71"/>
        <v>10260</v>
      </c>
      <c r="D353" s="92">
        <f t="shared" si="72"/>
        <v>875.8332442957344</v>
      </c>
      <c r="E353" s="92">
        <f t="shared" si="74"/>
        <v>10.764283092835853</v>
      </c>
      <c r="F353" s="92">
        <f t="shared" si="74"/>
        <v>0.31464884673184201</v>
      </c>
      <c r="G353" s="92">
        <f t="shared" si="74"/>
        <v>89.258578055134805</v>
      </c>
      <c r="H353" s="92">
        <f t="shared" si="74"/>
        <v>4.6012167406430535</v>
      </c>
      <c r="I353" s="92">
        <f t="shared" si="74"/>
        <v>407.95909379999296</v>
      </c>
      <c r="J353" s="92">
        <f t="shared" si="74"/>
        <v>196.23050824035803</v>
      </c>
      <c r="K353" s="92">
        <f t="shared" si="74"/>
        <v>88.534194620099044</v>
      </c>
      <c r="L353" s="92">
        <f t="shared" si="74"/>
        <v>953.64574367753573</v>
      </c>
      <c r="M353" s="92">
        <f t="shared" si="74"/>
        <v>0.77900265794448842</v>
      </c>
      <c r="N353" s="92">
        <f t="shared" si="74"/>
        <v>0</v>
      </c>
      <c r="O353" s="92">
        <f t="shared" si="74"/>
        <v>1453.4207110467078</v>
      </c>
      <c r="P353" s="92">
        <f t="shared" si="74"/>
        <v>290.2489637223369</v>
      </c>
      <c r="Q353" s="92">
        <f t="shared" si="74"/>
        <v>478.01987597198001</v>
      </c>
      <c r="R353" s="250" t="e">
        <f>IF('Share Price Input'!H354&gt;1,'Share Price Input'!H354,NA())</f>
        <v>#N/A</v>
      </c>
      <c r="S353" s="92" t="e">
        <f t="shared" si="67"/>
        <v>#N/A</v>
      </c>
      <c r="T353" s="92" t="e">
        <f t="shared" si="68"/>
        <v>#N/A</v>
      </c>
      <c r="U353" s="102">
        <f t="shared" si="69"/>
        <v>4849.6034986680343</v>
      </c>
      <c r="V353" s="103">
        <f t="shared" si="70"/>
        <v>4849.5969325680344</v>
      </c>
      <c r="Z353" s="85"/>
      <c r="AA353" s="85"/>
    </row>
    <row r="354" spans="1:28" x14ac:dyDescent="0.2">
      <c r="A354" s="107">
        <v>5</v>
      </c>
      <c r="B354" s="224">
        <v>43586</v>
      </c>
      <c r="C354" s="106">
        <f t="shared" si="71"/>
        <v>10290</v>
      </c>
      <c r="D354" s="92">
        <f t="shared" si="72"/>
        <v>946.088409006642</v>
      </c>
      <c r="E354" s="92">
        <f t="shared" si="74"/>
        <v>6.6283368140959738</v>
      </c>
      <c r="F354" s="92">
        <f t="shared" si="74"/>
        <v>12.201007001620098</v>
      </c>
      <c r="G354" s="92">
        <f t="shared" si="74"/>
        <v>73.35635798889777</v>
      </c>
      <c r="H354" s="92">
        <f t="shared" si="74"/>
        <v>2.158050220133191</v>
      </c>
      <c r="I354" s="92">
        <f t="shared" si="74"/>
        <v>407.29076412016548</v>
      </c>
      <c r="J354" s="92">
        <f t="shared" si="74"/>
        <v>179.85766443004428</v>
      </c>
      <c r="K354" s="92">
        <f t="shared" si="74"/>
        <v>206.04943998373511</v>
      </c>
      <c r="L354" s="92">
        <f t="shared" si="74"/>
        <v>955.21857574160435</v>
      </c>
      <c r="M354" s="92">
        <f t="shared" si="74"/>
        <v>2.210555653962615</v>
      </c>
      <c r="N354" s="92">
        <f t="shared" si="74"/>
        <v>0</v>
      </c>
      <c r="O354" s="92">
        <f t="shared" si="74"/>
        <v>1464.7515827097011</v>
      </c>
      <c r="P354" s="92">
        <f t="shared" si="74"/>
        <v>352.1574077331951</v>
      </c>
      <c r="Q354" s="92">
        <f t="shared" si="74"/>
        <v>65.357890837578026</v>
      </c>
      <c r="R354" s="250" t="e">
        <f>IF('Share Price Input'!H355&gt;1,'Share Price Input'!H355,NA())</f>
        <v>#N/A</v>
      </c>
      <c r="S354" s="92" t="e">
        <f t="shared" si="67"/>
        <v>#N/A</v>
      </c>
      <c r="T354" s="92" t="e">
        <f t="shared" si="68"/>
        <v>#N/A</v>
      </c>
      <c r="U354" s="102">
        <f t="shared" si="69"/>
        <v>4673.3194761413761</v>
      </c>
      <c r="V354" s="103">
        <f t="shared" si="70"/>
        <v>4673.3129100413762</v>
      </c>
      <c r="Z354" s="85"/>
      <c r="AA354" s="85"/>
    </row>
    <row r="355" spans="1:28" x14ac:dyDescent="0.2">
      <c r="A355" s="107">
        <v>6</v>
      </c>
      <c r="B355" s="224">
        <v>43617</v>
      </c>
      <c r="C355" s="106">
        <f t="shared" si="71"/>
        <v>10320</v>
      </c>
      <c r="D355" s="92">
        <f t="shared" si="72"/>
        <v>1018.192492769717</v>
      </c>
      <c r="E355" s="92">
        <f t="shared" si="74"/>
        <v>3.4863250733824316</v>
      </c>
      <c r="F355" s="92">
        <f t="shared" si="74"/>
        <v>53.482940607094804</v>
      </c>
      <c r="G355" s="92">
        <f t="shared" si="74"/>
        <v>58.601986281275231</v>
      </c>
      <c r="H355" s="92">
        <f t="shared" si="74"/>
        <v>0.62452769186329249</v>
      </c>
      <c r="I355" s="92">
        <f t="shared" si="74"/>
        <v>406.58067357818481</v>
      </c>
      <c r="J355" s="92">
        <f t="shared" si="74"/>
        <v>163.51268745805496</v>
      </c>
      <c r="K355" s="92">
        <f t="shared" si="74"/>
        <v>341.96361029141968</v>
      </c>
      <c r="L355" s="92">
        <f t="shared" si="74"/>
        <v>956.65429105686212</v>
      </c>
      <c r="M355" s="92">
        <f t="shared" si="74"/>
        <v>4.3685362358560269</v>
      </c>
      <c r="N355" s="92">
        <f t="shared" si="74"/>
        <v>0</v>
      </c>
      <c r="O355" s="92">
        <f t="shared" si="74"/>
        <v>1476.0600522466079</v>
      </c>
      <c r="P355" s="92">
        <f t="shared" si="74"/>
        <v>417.29678913932696</v>
      </c>
      <c r="Q355" s="92">
        <f t="shared" si="74"/>
        <v>135.15076639026071</v>
      </c>
      <c r="R355" s="250" t="e">
        <f>IF('Share Price Input'!H356&gt;1,'Share Price Input'!H356,NA())</f>
        <v>#N/A</v>
      </c>
      <c r="S355" s="92" t="e">
        <f t="shared" si="67"/>
        <v>#N/A</v>
      </c>
      <c r="T355" s="92" t="e">
        <f t="shared" si="68"/>
        <v>#N/A</v>
      </c>
      <c r="U355" s="102">
        <f t="shared" si="69"/>
        <v>5035.9691127199058</v>
      </c>
      <c r="V355" s="103">
        <f t="shared" si="70"/>
        <v>5035.9625466199059</v>
      </c>
      <c r="Z355" s="85"/>
      <c r="AA355" s="85"/>
    </row>
    <row r="356" spans="1:28" x14ac:dyDescent="0.2">
      <c r="A356" s="107">
        <v>7</v>
      </c>
      <c r="B356" s="224">
        <v>43647</v>
      </c>
      <c r="C356" s="106">
        <f t="shared" si="71"/>
        <v>10350</v>
      </c>
      <c r="D356" s="92">
        <f t="shared" si="72"/>
        <v>1092.0190005209067</v>
      </c>
      <c r="E356" s="92">
        <f t="shared" si="74"/>
        <v>1.3433451424896248</v>
      </c>
      <c r="F356" s="92">
        <f t="shared" si="74"/>
        <v>113.29637505092185</v>
      </c>
      <c r="G356" s="92">
        <f t="shared" si="74"/>
        <v>45.179961346058406</v>
      </c>
      <c r="H356" s="92">
        <f t="shared" si="74"/>
        <v>1.2107486814002755E-2</v>
      </c>
      <c r="I356" s="92">
        <f t="shared" si="74"/>
        <v>405.82896982332591</v>
      </c>
      <c r="J356" s="92">
        <f t="shared" si="74"/>
        <v>147.32600088237763</v>
      </c>
      <c r="K356" s="92">
        <f t="shared" si="74"/>
        <v>466.1301385057115</v>
      </c>
      <c r="L356" s="92">
        <f t="shared" si="74"/>
        <v>957.95247388330131</v>
      </c>
      <c r="M356" s="92">
        <f t="shared" si="74"/>
        <v>7.2478833219538501</v>
      </c>
      <c r="N356" s="92">
        <f t="shared" si="74"/>
        <v>0</v>
      </c>
      <c r="O356" s="92">
        <f t="shared" si="74"/>
        <v>1487.3450983627545</v>
      </c>
      <c r="P356" s="92">
        <f t="shared" si="74"/>
        <v>484.73521435423822</v>
      </c>
      <c r="Q356" s="92">
        <f t="shared" si="74"/>
        <v>520.1611959792142</v>
      </c>
      <c r="R356" s="250" t="e">
        <f>IF('Share Price Input'!H357&gt;1,'Share Price Input'!H357,NA())</f>
        <v>#N/A</v>
      </c>
      <c r="S356" s="92" t="e">
        <f t="shared" si="67"/>
        <v>#N/A</v>
      </c>
      <c r="T356" s="92" t="e">
        <f t="shared" si="68"/>
        <v>#N/A</v>
      </c>
      <c r="U356" s="102">
        <f t="shared" si="69"/>
        <v>5728.5711985600683</v>
      </c>
      <c r="V356" s="103">
        <f t="shared" si="70"/>
        <v>5728.5646324600684</v>
      </c>
      <c r="Z356" s="85"/>
      <c r="AA356" s="85"/>
    </row>
    <row r="357" spans="1:28" x14ac:dyDescent="0.2">
      <c r="A357" s="107">
        <v>8</v>
      </c>
      <c r="B357" s="224">
        <v>43678</v>
      </c>
      <c r="C357" s="106">
        <f t="shared" si="71"/>
        <v>10380</v>
      </c>
      <c r="D357" s="92">
        <f t="shared" si="72"/>
        <v>1167.4384154791996</v>
      </c>
      <c r="E357" s="92">
        <f t="shared" ref="E357:Q364" si="75">(SIN(($C357*PI()/180*E$6+E$7*PI()/180))*E$5)+E$5</f>
        <v>0.202873568311702</v>
      </c>
      <c r="F357" s="92">
        <f t="shared" si="75"/>
        <v>175.90034187890848</v>
      </c>
      <c r="G357" s="92">
        <f t="shared" si="75"/>
        <v>33.258121052554571</v>
      </c>
      <c r="H357" s="92">
        <f t="shared" si="75"/>
        <v>0.3253655491134424</v>
      </c>
      <c r="I357" s="92">
        <f t="shared" si="75"/>
        <v>405.03580915750808</v>
      </c>
      <c r="J357" s="92">
        <f t="shared" si="75"/>
        <v>131.42676519426581</v>
      </c>
      <c r="K357" s="92">
        <f t="shared" si="75"/>
        <v>551.00815410412702</v>
      </c>
      <c r="L357" s="92">
        <f t="shared" si="75"/>
        <v>959.11274830619004</v>
      </c>
      <c r="M357" s="92">
        <f t="shared" si="75"/>
        <v>10.841844019814573</v>
      </c>
      <c r="N357" s="92">
        <f t="shared" si="75"/>
        <v>0</v>
      </c>
      <c r="O357" s="92">
        <f t="shared" si="75"/>
        <v>1498.6057018788911</v>
      </c>
      <c r="P357" s="92">
        <f t="shared" si="75"/>
        <v>553.50789933201929</v>
      </c>
      <c r="Q357" s="92">
        <f t="shared" si="75"/>
        <v>297.82929412830049</v>
      </c>
      <c r="R357" s="250" t="e">
        <f>IF('Share Price Input'!H358&gt;1,'Share Price Input'!H358,NA())</f>
        <v>#N/A</v>
      </c>
      <c r="S357" s="92" t="e">
        <f t="shared" si="67"/>
        <v>#N/A</v>
      </c>
      <c r="T357" s="92" t="e">
        <f t="shared" si="68"/>
        <v>#N/A</v>
      </c>
      <c r="U357" s="102">
        <f t="shared" si="69"/>
        <v>5784.4867675492051</v>
      </c>
      <c r="V357" s="103">
        <f t="shared" si="70"/>
        <v>5784.4802014492052</v>
      </c>
      <c r="Z357" s="85"/>
      <c r="AA357" s="85"/>
    </row>
    <row r="358" spans="1:28" x14ac:dyDescent="0.2">
      <c r="A358" s="107">
        <v>9</v>
      </c>
      <c r="B358" s="224">
        <v>43709</v>
      </c>
      <c r="C358" s="106">
        <f t="shared" si="71"/>
        <v>10410</v>
      </c>
      <c r="D358" s="92">
        <f t="shared" si="72"/>
        <v>1244.3184263630696</v>
      </c>
      <c r="E358" s="92">
        <f t="shared" si="75"/>
        <v>6.6760532855141719E-2</v>
      </c>
      <c r="F358" s="92">
        <f t="shared" si="75"/>
        <v>224.81949443843044</v>
      </c>
      <c r="G358" s="92">
        <f t="shared" si="75"/>
        <v>22.985543969962606</v>
      </c>
      <c r="H358" s="92">
        <f t="shared" si="75"/>
        <v>1.5619612450285416</v>
      </c>
      <c r="I358" s="92">
        <f t="shared" si="75"/>
        <v>404.20135650279474</v>
      </c>
      <c r="J358" s="92">
        <f t="shared" si="75"/>
        <v>115.94184719146654</v>
      </c>
      <c r="K358" s="92">
        <f t="shared" si="75"/>
        <v>577.77121109175539</v>
      </c>
      <c r="L358" s="92">
        <f t="shared" si="75"/>
        <v>960.13477834492517</v>
      </c>
      <c r="M358" s="92">
        <f t="shared" si="75"/>
        <v>15.141989463689356</v>
      </c>
      <c r="N358" s="92">
        <f t="shared" si="75"/>
        <v>0</v>
      </c>
      <c r="O358" s="92">
        <f t="shared" si="75"/>
        <v>1509.8408458232345</v>
      </c>
      <c r="P358" s="92">
        <f t="shared" si="75"/>
        <v>622.63097191004681</v>
      </c>
      <c r="Q358" s="92">
        <f t="shared" si="75"/>
        <v>0.90554795614491468</v>
      </c>
      <c r="R358" s="250" t="e">
        <f>IF('Share Price Input'!H359&gt;1,'Share Price Input'!H359,NA())</f>
        <v>#N/A</v>
      </c>
      <c r="S358" s="92" t="e">
        <f t="shared" si="67"/>
        <v>#N/A</v>
      </c>
      <c r="T358" s="92" t="e">
        <f t="shared" si="68"/>
        <v>#N/A</v>
      </c>
      <c r="U358" s="102">
        <f t="shared" si="69"/>
        <v>5700.3141687334037</v>
      </c>
      <c r="V358" s="103">
        <f t="shared" si="70"/>
        <v>5700.3076026334038</v>
      </c>
      <c r="Z358" s="85"/>
      <c r="AA358" s="85"/>
    </row>
    <row r="359" spans="1:28" x14ac:dyDescent="0.2">
      <c r="A359" s="107">
        <v>10</v>
      </c>
      <c r="B359" s="224">
        <v>43739</v>
      </c>
      <c r="C359" s="106">
        <f t="shared" si="71"/>
        <v>10440</v>
      </c>
      <c r="D359" s="92">
        <f t="shared" si="72"/>
        <v>1322.5241595094162</v>
      </c>
      <c r="E359" s="92">
        <f t="shared" si="75"/>
        <v>0.93522685169727993</v>
      </c>
      <c r="F359" s="92">
        <f t="shared" si="75"/>
        <v>247.17988819837205</v>
      </c>
      <c r="G359" s="92">
        <f t="shared" si="75"/>
        <v>14.490685190429076</v>
      </c>
      <c r="H359" s="92">
        <f t="shared" si="75"/>
        <v>3.7126548519519389</v>
      </c>
      <c r="I359" s="92">
        <f t="shared" si="75"/>
        <v>403.32578536710105</v>
      </c>
      <c r="J359" s="92">
        <f t="shared" si="75"/>
        <v>100.9948076538152</v>
      </c>
      <c r="K359" s="92">
        <f t="shared" si="75"/>
        <v>540.48310509949113</v>
      </c>
      <c r="L359" s="92">
        <f t="shared" si="75"/>
        <v>961.01826805032272</v>
      </c>
      <c r="M359" s="92">
        <f t="shared" si="75"/>
        <v>20.138234582623056</v>
      </c>
      <c r="N359" s="92">
        <f t="shared" si="75"/>
        <v>0</v>
      </c>
      <c r="O359" s="92">
        <f t="shared" si="75"/>
        <v>1521.0495155233223</v>
      </c>
      <c r="P359" s="92">
        <f t="shared" si="75"/>
        <v>691.1155472290543</v>
      </c>
      <c r="Q359" s="92">
        <f t="shared" si="75"/>
        <v>340.87701394634155</v>
      </c>
      <c r="R359" s="250" t="e">
        <f>IF('Share Price Input'!H360&gt;1,'Share Price Input'!H360,NA())</f>
        <v>#N/A</v>
      </c>
      <c r="S359" s="92" t="e">
        <f t="shared" si="67"/>
        <v>#N/A</v>
      </c>
      <c r="T359" s="92" t="e">
        <f t="shared" si="68"/>
        <v>#N/A</v>
      </c>
      <c r="U359" s="102">
        <f t="shared" si="69"/>
        <v>6167.8383259539378</v>
      </c>
      <c r="V359" s="103">
        <f t="shared" si="70"/>
        <v>6167.8317598539379</v>
      </c>
      <c r="Z359" s="85"/>
      <c r="AA359" s="85"/>
      <c r="AB359" s="85"/>
    </row>
    <row r="360" spans="1:28" x14ac:dyDescent="0.2">
      <c r="A360" s="107">
        <v>11</v>
      </c>
      <c r="B360" s="224">
        <v>43770</v>
      </c>
      <c r="C360" s="106">
        <f t="shared" si="71"/>
        <v>10470</v>
      </c>
      <c r="D360" s="92">
        <f t="shared" si="72"/>
        <v>1401.9184154878276</v>
      </c>
      <c r="E360" s="92">
        <f t="shared" si="75"/>
        <v>2.8068636157579476</v>
      </c>
      <c r="F360" s="92">
        <f t="shared" si="75"/>
        <v>237.09698808611807</v>
      </c>
      <c r="G360" s="92">
        <f t="shared" si="75"/>
        <v>7.8797700416908754</v>
      </c>
      <c r="H360" s="92">
        <f t="shared" si="75"/>
        <v>6.7613765967102921</v>
      </c>
      <c r="I360" s="92">
        <f t="shared" si="75"/>
        <v>402.40927780811671</v>
      </c>
      <c r="J360" s="92">
        <f t="shared" si="75"/>
        <v>86.704915398955478</v>
      </c>
      <c r="K360" s="92">
        <f t="shared" si="75"/>
        <v>447.41455863146609</v>
      </c>
      <c r="L360" s="92">
        <f t="shared" si="75"/>
        <v>961.76296159031563</v>
      </c>
      <c r="M360" s="92">
        <f t="shared" si="75"/>
        <v>25.81886175283114</v>
      </c>
      <c r="N360" s="92">
        <f t="shared" si="75"/>
        <v>0</v>
      </c>
      <c r="O360" s="92">
        <f t="shared" si="75"/>
        <v>1532.2306986976355</v>
      </c>
      <c r="P360" s="92">
        <f t="shared" si="75"/>
        <v>757.98187486563631</v>
      </c>
      <c r="Q360" s="92">
        <f t="shared" si="75"/>
        <v>503.10592484691733</v>
      </c>
      <c r="R360" s="250" t="e">
        <f>IF('Share Price Input'!H361&gt;1,'Share Price Input'!H361,NA())</f>
        <v>#N/A</v>
      </c>
      <c r="S360" s="92" t="e">
        <f t="shared" si="67"/>
        <v>#N/A</v>
      </c>
      <c r="T360" s="92" t="e">
        <f t="shared" si="68"/>
        <v>#N/A</v>
      </c>
      <c r="U360" s="102">
        <f t="shared" si="69"/>
        <v>6373.8859213199785</v>
      </c>
      <c r="V360" s="103">
        <f t="shared" si="70"/>
        <v>6373.8793552199786</v>
      </c>
      <c r="Z360" s="85"/>
      <c r="AA360" s="85"/>
    </row>
    <row r="361" spans="1:28" x14ac:dyDescent="0.2">
      <c r="A361" s="107">
        <v>12</v>
      </c>
      <c r="B361" s="224">
        <v>43800</v>
      </c>
      <c r="C361" s="106">
        <f t="shared" si="71"/>
        <v>10500</v>
      </c>
      <c r="D361" s="92">
        <f t="shared" si="72"/>
        <v>1482.361909794954</v>
      </c>
      <c r="E361" s="92">
        <f t="shared" si="75"/>
        <v>5.678634476966522</v>
      </c>
      <c r="F361" s="92">
        <f t="shared" si="75"/>
        <v>197.22428848916735</v>
      </c>
      <c r="G361" s="92">
        <f t="shared" si="75"/>
        <v>3.2354657753799358</v>
      </c>
      <c r="H361" s="92">
        <f t="shared" si="75"/>
        <v>10.68534672734296</v>
      </c>
      <c r="I361" s="92">
        <f t="shared" si="75"/>
        <v>401.45202439545056</v>
      </c>
      <c r="J361" s="92">
        <f t="shared" si="75"/>
        <v>73.186195585461391</v>
      </c>
      <c r="K361" s="92">
        <f t="shared" si="75"/>
        <v>319.20872588435498</v>
      </c>
      <c r="L361" s="92">
        <f t="shared" si="75"/>
        <v>962.36864332403525</v>
      </c>
      <c r="M361" s="92">
        <f t="shared" si="75"/>
        <v>32.170548278877675</v>
      </c>
      <c r="N361" s="92">
        <f t="shared" si="75"/>
        <v>0</v>
      </c>
      <c r="O361" s="92">
        <f t="shared" si="75"/>
        <v>1543.3833855470357</v>
      </c>
      <c r="P361" s="92">
        <f t="shared" si="75"/>
        <v>822.27335528612218</v>
      </c>
      <c r="Q361" s="92">
        <f t="shared" si="75"/>
        <v>98.860251707026606</v>
      </c>
      <c r="R361" s="250" t="e">
        <f>IF('Share Price Input'!H362&gt;1,'Share Price Input'!H362,NA())</f>
        <v>#N/A</v>
      </c>
      <c r="S361" s="92" t="e">
        <f t="shared" si="67"/>
        <v>#N/A</v>
      </c>
      <c r="T361" s="92" t="e">
        <f t="shared" si="68"/>
        <v>#N/A</v>
      </c>
      <c r="U361" s="102">
        <f t="shared" si="69"/>
        <v>5952.0822091721748</v>
      </c>
      <c r="V361" s="103">
        <f t="shared" si="70"/>
        <v>5952.0756430721749</v>
      </c>
      <c r="Z361" s="85"/>
      <c r="AA361" s="85"/>
    </row>
    <row r="362" spans="1:28" x14ac:dyDescent="0.2">
      <c r="A362" s="107">
        <v>1</v>
      </c>
      <c r="B362" s="224">
        <v>43831</v>
      </c>
      <c r="C362" s="106">
        <f t="shared" si="71"/>
        <v>10530</v>
      </c>
      <c r="D362" s="92">
        <f t="shared" si="72"/>
        <v>1563.7135172069125</v>
      </c>
      <c r="E362" s="92">
        <f t="shared" si="75"/>
        <v>9.5458805741160404</v>
      </c>
      <c r="F362" s="92">
        <f t="shared" si="75"/>
        <v>138.05499904135786</v>
      </c>
      <c r="G362" s="92">
        <f t="shared" si="75"/>
        <v>0.6158478410834789</v>
      </c>
      <c r="H362" s="92">
        <f t="shared" si="75"/>
        <v>15.455245721192099</v>
      </c>
      <c r="I362" s="92">
        <f t="shared" si="75"/>
        <v>400.45422417100514</v>
      </c>
      <c r="J362" s="92">
        <f t="shared" si="75"/>
        <v>60.546519857356472</v>
      </c>
      <c r="K362" s="92">
        <f t="shared" si="75"/>
        <v>184.30241902238859</v>
      </c>
      <c r="L362" s="92">
        <f t="shared" si="75"/>
        <v>962.83513786425408</v>
      </c>
      <c r="M362" s="92">
        <f t="shared" si="75"/>
        <v>39.178397639206878</v>
      </c>
      <c r="N362" s="92">
        <f t="shared" si="75"/>
        <v>0</v>
      </c>
      <c r="O362" s="92">
        <f t="shared" si="75"/>
        <v>1554.5065688459511</v>
      </c>
      <c r="P362" s="92">
        <f t="shared" si="75"/>
        <v>883.0702251004318</v>
      </c>
      <c r="Q362" s="92">
        <f t="shared" si="75"/>
        <v>96.791265387842003</v>
      </c>
      <c r="R362" s="250" t="e">
        <f>IF('Share Price Input'!H363&gt;1,'Share Price Input'!H363,NA())</f>
        <v>#N/A</v>
      </c>
      <c r="S362" s="92" t="e">
        <f t="shared" si="67"/>
        <v>#N/A</v>
      </c>
      <c r="T362" s="92" t="e">
        <f t="shared" si="68"/>
        <v>#N/A</v>
      </c>
      <c r="U362" s="102">
        <f t="shared" si="69"/>
        <v>5909.0636821730986</v>
      </c>
      <c r="V362" s="103">
        <f t="shared" si="70"/>
        <v>5909.0571160730988</v>
      </c>
      <c r="Z362" s="85"/>
      <c r="AA362" s="85"/>
    </row>
    <row r="363" spans="1:28" x14ac:dyDescent="0.2">
      <c r="A363" s="107">
        <v>2</v>
      </c>
      <c r="B363" s="224">
        <v>43862</v>
      </c>
      <c r="C363" s="106">
        <f t="shared" si="71"/>
        <v>10560</v>
      </c>
      <c r="D363" s="92">
        <f t="shared" si="72"/>
        <v>1645.8305193608328</v>
      </c>
      <c r="E363" s="92">
        <f t="shared" si="75"/>
        <v>14.402328090912988</v>
      </c>
      <c r="F363" s="92">
        <f t="shared" si="75"/>
        <v>75.160569991532753</v>
      </c>
      <c r="G363" s="92">
        <f t="shared" si="75"/>
        <v>5.3673672543112616E-2</v>
      </c>
      <c r="H363" s="92">
        <f t="shared" si="75"/>
        <v>21.035433357517945</v>
      </c>
      <c r="I363" s="92">
        <f t="shared" si="75"/>
        <v>399.41608460758994</v>
      </c>
      <c r="J363" s="92">
        <f t="shared" si="75"/>
        <v>48.886745590155101</v>
      </c>
      <c r="K363" s="92">
        <f t="shared" si="75"/>
        <v>72.618655008250272</v>
      </c>
      <c r="L363" s="92">
        <f t="shared" si="75"/>
        <v>963.16231012817286</v>
      </c>
      <c r="M363" s="92">
        <f t="shared" si="75"/>
        <v>46.825974422747549</v>
      </c>
      <c r="N363" s="92">
        <f t="shared" si="75"/>
        <v>0</v>
      </c>
      <c r="O363" s="92">
        <f t="shared" si="75"/>
        <v>1565.5992440333462</v>
      </c>
      <c r="P363" s="92">
        <f t="shared" si="75"/>
        <v>939.50271533263356</v>
      </c>
      <c r="Q363" s="92">
        <f t="shared" si="75"/>
        <v>501.85665959058724</v>
      </c>
      <c r="R363" s="250" t="e">
        <f>IF('Share Price Input'!H364&gt;1,'Share Price Input'!H364,NA())</f>
        <v>#N/A</v>
      </c>
      <c r="S363" s="92" t="e">
        <f t="shared" si="67"/>
        <v>#N/A</v>
      </c>
      <c r="T363" s="92" t="e">
        <f t="shared" si="68"/>
        <v>#N/A</v>
      </c>
      <c r="U363" s="102">
        <f t="shared" si="69"/>
        <v>6294.3443470868215</v>
      </c>
      <c r="V363" s="103">
        <f t="shared" si="70"/>
        <v>6294.3377809868216</v>
      </c>
      <c r="Z363" s="85"/>
      <c r="AA363" s="85"/>
    </row>
    <row r="364" spans="1:28" x14ac:dyDescent="0.2">
      <c r="A364" s="107">
        <v>3</v>
      </c>
      <c r="B364" s="224">
        <v>43891</v>
      </c>
      <c r="C364" s="106">
        <f t="shared" si="71"/>
        <v>10590</v>
      </c>
      <c r="D364" s="92">
        <f t="shared" si="72"/>
        <v>1728.5688551313924</v>
      </c>
      <c r="E364" s="92">
        <f t="shared" si="75"/>
        <v>20.240098433962771</v>
      </c>
      <c r="F364" s="92">
        <f t="shared" si="75"/>
        <v>25.092788288951567</v>
      </c>
      <c r="G364" s="92">
        <f t="shared" si="75"/>
        <v>1.5559730670573799</v>
      </c>
      <c r="H364" s="92">
        <f t="shared" si="75"/>
        <v>27.384215017760908</v>
      </c>
      <c r="I364" s="92">
        <f t="shared" si="75"/>
        <v>398.33782156578201</v>
      </c>
      <c r="J364" s="92">
        <f t="shared" si="75"/>
        <v>38.299911106755019</v>
      </c>
      <c r="K364" s="92">
        <f t="shared" si="75"/>
        <v>8.9295534172666748</v>
      </c>
      <c r="L364" s="92">
        <f t="shared" si="75"/>
        <v>963.35006537653658</v>
      </c>
      <c r="M364" s="92">
        <f t="shared" si="75"/>
        <v>55.095342874650783</v>
      </c>
      <c r="N364" s="92">
        <f t="shared" si="75"/>
        <v>0</v>
      </c>
      <c r="O364" s="92">
        <f t="shared" si="75"/>
        <v>1576.6604093034457</v>
      </c>
      <c r="P364" s="92">
        <f t="shared" si="75"/>
        <v>990.76349446403447</v>
      </c>
      <c r="Q364" s="92">
        <f t="shared" si="75"/>
        <v>343.44095232687641</v>
      </c>
      <c r="R364" s="250" t="e">
        <f>IF('Share Price Input'!H365&gt;1,'Share Price Input'!H365,NA())</f>
        <v>#N/A</v>
      </c>
      <c r="S364" s="92" t="e">
        <f t="shared" si="67"/>
        <v>#N/A</v>
      </c>
      <c r="T364" s="92" t="e">
        <f t="shared" si="68"/>
        <v>#N/A</v>
      </c>
      <c r="U364" s="102">
        <f t="shared" si="69"/>
        <v>6177.7129142744734</v>
      </c>
      <c r="V364" s="103">
        <f t="shared" si="70"/>
        <v>6177.7063481744735</v>
      </c>
      <c r="Z364" s="85"/>
      <c r="AA364" s="85"/>
    </row>
    <row r="365" spans="1:28" x14ac:dyDescent="0.2">
      <c r="A365" s="107">
        <v>4</v>
      </c>
      <c r="B365" s="224">
        <v>43922</v>
      </c>
      <c r="C365" s="106">
        <f t="shared" si="71"/>
        <v>10620</v>
      </c>
      <c r="D365" s="92">
        <f t="shared" ref="D365:Q383" si="76">(SIN(($C365*PI()/180*D$6+D$7*PI()/180))*D$5)+D$5</f>
        <v>1811.7833733629675</v>
      </c>
      <c r="E365" s="92">
        <f t="shared" si="76"/>
        <v>27.049721014174338</v>
      </c>
      <c r="F365" s="92">
        <f t="shared" si="76"/>
        <v>1.0278806405384273</v>
      </c>
      <c r="G365" s="92">
        <f t="shared" si="76"/>
        <v>5.103960280249936</v>
      </c>
      <c r="H365" s="92">
        <f t="shared" si="76"/>
        <v>34.454153223664861</v>
      </c>
      <c r="I365" s="92">
        <f t="shared" si="76"/>
        <v>397.21965924904163</v>
      </c>
      <c r="J365" s="92">
        <f t="shared" si="76"/>
        <v>28.870493284883679</v>
      </c>
      <c r="K365" s="92">
        <f t="shared" si="76"/>
        <v>7.3617337646791157</v>
      </c>
      <c r="L365" s="92">
        <f t="shared" si="76"/>
        <v>963.39834924106776</v>
      </c>
      <c r="M365" s="92">
        <f t="shared" si="76"/>
        <v>63.967108960766012</v>
      </c>
      <c r="N365" s="92">
        <f t="shared" si="76"/>
        <v>0</v>
      </c>
      <c r="O365" s="92">
        <f t="shared" si="76"/>
        <v>1587.6890656962105</v>
      </c>
      <c r="P365" s="92">
        <f t="shared" si="76"/>
        <v>1036.1192182368288</v>
      </c>
      <c r="Q365" s="92">
        <f t="shared" si="76"/>
        <v>1.138994850141728</v>
      </c>
      <c r="R365" s="250" t="e">
        <f>IF('Share Price Input'!H366&gt;1,'Share Price Input'!H366,NA())</f>
        <v>#N/A</v>
      </c>
      <c r="S365" s="92" t="e">
        <f t="shared" si="67"/>
        <v>#N/A</v>
      </c>
      <c r="T365" s="92" t="e">
        <f t="shared" si="68"/>
        <v>#N/A</v>
      </c>
      <c r="U365" s="102">
        <f t="shared" si="69"/>
        <v>5965.1771457052137</v>
      </c>
      <c r="V365" s="103">
        <f t="shared" si="70"/>
        <v>5965.1705796052138</v>
      </c>
      <c r="Z365" s="85"/>
      <c r="AA365" s="85"/>
    </row>
    <row r="366" spans="1:28" x14ac:dyDescent="0.2">
      <c r="A366" s="107">
        <v>5</v>
      </c>
      <c r="B366" s="224">
        <v>43952</v>
      </c>
      <c r="C366" s="106">
        <f t="shared" si="71"/>
        <v>10650</v>
      </c>
      <c r="D366" s="92">
        <f t="shared" si="76"/>
        <v>1895.3280875141104</v>
      </c>
      <c r="E366" s="92">
        <f t="shared" si="76"/>
        <v>34.820148610858723</v>
      </c>
      <c r="F366" s="92">
        <f t="shared" si="76"/>
        <v>9.298955246295634</v>
      </c>
      <c r="G366" s="92">
        <f t="shared" si="76"/>
        <v>10.653268935433516</v>
      </c>
      <c r="H366" s="92">
        <f t="shared" si="76"/>
        <v>42.192422085502145</v>
      </c>
      <c r="I366" s="92">
        <f t="shared" si="76"/>
        <v>396.06183015709303</v>
      </c>
      <c r="J366" s="92">
        <f t="shared" si="76"/>
        <v>20.673733479984122</v>
      </c>
      <c r="K366" s="92">
        <f t="shared" si="76"/>
        <v>68.262947724593914</v>
      </c>
      <c r="L366" s="92">
        <f t="shared" si="76"/>
        <v>963.30714774021067</v>
      </c>
      <c r="M366" s="92">
        <f t="shared" si="76"/>
        <v>73.420465852199953</v>
      </c>
      <c r="N366" s="92">
        <f t="shared" si="76"/>
        <v>0</v>
      </c>
      <c r="O366" s="92">
        <f t="shared" si="76"/>
        <v>1598.6842171875508</v>
      </c>
      <c r="P366" s="92">
        <f t="shared" si="76"/>
        <v>1074.9210209850896</v>
      </c>
      <c r="Q366" s="92">
        <f t="shared" si="76"/>
        <v>295.17286536522658</v>
      </c>
      <c r="R366" s="250" t="e">
        <f>IF('Share Price Input'!H367&gt;1,'Share Price Input'!H367,NA())</f>
        <v>#N/A</v>
      </c>
      <c r="S366" s="92" t="e">
        <f t="shared" si="67"/>
        <v>#N/A</v>
      </c>
      <c r="T366" s="92" t="e">
        <f t="shared" si="68"/>
        <v>#N/A</v>
      </c>
      <c r="U366" s="102">
        <f t="shared" si="69"/>
        <v>6482.7905447841495</v>
      </c>
      <c r="V366" s="103">
        <f t="shared" si="70"/>
        <v>6482.7839786841496</v>
      </c>
      <c r="Z366" s="85"/>
      <c r="AA366" s="85"/>
    </row>
    <row r="367" spans="1:28" x14ac:dyDescent="0.2">
      <c r="A367" s="107">
        <v>6</v>
      </c>
      <c r="B367" s="224">
        <v>43983</v>
      </c>
      <c r="C367" s="106">
        <f t="shared" si="71"/>
        <v>10680</v>
      </c>
      <c r="D367" s="92">
        <f t="shared" si="76"/>
        <v>1979.0564317675082</v>
      </c>
      <c r="E367" s="92">
        <f t="shared" si="76"/>
        <v>43.538775293584422</v>
      </c>
      <c r="F367" s="92">
        <f t="shared" si="76"/>
        <v>47.729331805850506</v>
      </c>
      <c r="G367" s="92">
        <f t="shared" si="76"/>
        <v>18.134506810098173</v>
      </c>
      <c r="H367" s="92">
        <f t="shared" si="76"/>
        <v>50.541202011970043</v>
      </c>
      <c r="I367" s="92">
        <f t="shared" si="76"/>
        <v>394.86457503758254</v>
      </c>
      <c r="J367" s="92">
        <f t="shared" si="76"/>
        <v>13.775037142279245</v>
      </c>
      <c r="K367" s="92">
        <f t="shared" si="76"/>
        <v>178.12494575137325</v>
      </c>
      <c r="L367" s="92">
        <f t="shared" si="76"/>
        <v>963.07648728317872</v>
      </c>
      <c r="M367" s="92">
        <f t="shared" si="76"/>
        <v>83.433242723276948</v>
      </c>
      <c r="N367" s="92">
        <f t="shared" si="76"/>
        <v>0</v>
      </c>
      <c r="O367" s="92">
        <f t="shared" si="76"/>
        <v>1609.6448707792911</v>
      </c>
      <c r="P367" s="92">
        <f t="shared" si="76"/>
        <v>1106.6137984025565</v>
      </c>
      <c r="Q367" s="92">
        <f t="shared" si="76"/>
        <v>520.98021163117483</v>
      </c>
      <c r="R367" s="250" t="e">
        <f>IF('Share Price Input'!H368&gt;1,'Share Price Input'!H368,NA())</f>
        <v>#N/A</v>
      </c>
      <c r="S367" s="92" t="e">
        <f t="shared" si="67"/>
        <v>#N/A</v>
      </c>
      <c r="T367" s="92" t="e">
        <f t="shared" si="68"/>
        <v>#N/A</v>
      </c>
      <c r="U367" s="102">
        <f t="shared" si="69"/>
        <v>7009.5068503397251</v>
      </c>
      <c r="V367" s="103">
        <f t="shared" si="70"/>
        <v>7009.5002842397253</v>
      </c>
      <c r="Z367" s="85"/>
      <c r="AA367" s="85"/>
    </row>
    <row r="368" spans="1:28" x14ac:dyDescent="0.2">
      <c r="A368" s="107">
        <v>7</v>
      </c>
      <c r="B368" s="224">
        <v>44013</v>
      </c>
      <c r="C368" s="106">
        <f t="shared" si="71"/>
        <v>10710</v>
      </c>
      <c r="D368" s="92">
        <f t="shared" si="76"/>
        <v>2062.8215181562514</v>
      </c>
      <c r="E368" s="92">
        <f t="shared" si="76"/>
        <v>53.191456872722824</v>
      </c>
      <c r="F368" s="92">
        <f t="shared" si="76"/>
        <v>106.20537362986272</v>
      </c>
      <c r="G368" s="92">
        <f t="shared" si="76"/>
        <v>27.454123562122192</v>
      </c>
      <c r="H368" s="92">
        <f t="shared" si="76"/>
        <v>59.438111732551633</v>
      </c>
      <c r="I368" s="92">
        <f t="shared" si="76"/>
        <v>393.62814283601762</v>
      </c>
      <c r="J368" s="92">
        <f t="shared" si="76"/>
        <v>8.2294519187226172</v>
      </c>
      <c r="K368" s="92">
        <f t="shared" si="76"/>
        <v>312.5796867431992</v>
      </c>
      <c r="L368" s="92">
        <f t="shared" si="76"/>
        <v>962.70643466230831</v>
      </c>
      <c r="M368" s="92">
        <f t="shared" si="76"/>
        <v>93.981956748471617</v>
      </c>
      <c r="N368" s="92">
        <f t="shared" si="76"/>
        <v>0</v>
      </c>
      <c r="O368" s="92">
        <f t="shared" si="76"/>
        <v>1620.5700365888351</v>
      </c>
      <c r="P368" s="92">
        <f t="shared" si="76"/>
        <v>1130.7441489466346</v>
      </c>
      <c r="Q368" s="92">
        <f t="shared" si="76"/>
        <v>137.48270563182257</v>
      </c>
      <c r="R368" s="250" t="e">
        <f>IF('Share Price Input'!H369&gt;1,'Share Price Input'!H369,NA())</f>
        <v>#N/A</v>
      </c>
      <c r="S368" s="92" t="e">
        <f t="shared" si="67"/>
        <v>#N/A</v>
      </c>
      <c r="T368" s="92" t="e">
        <f t="shared" si="68"/>
        <v>#N/A</v>
      </c>
      <c r="U368" s="102">
        <f t="shared" si="69"/>
        <v>6969.0265819295228</v>
      </c>
      <c r="V368" s="103">
        <f t="shared" si="70"/>
        <v>6969.0200158295229</v>
      </c>
      <c r="Z368" s="85"/>
      <c r="AA368" s="85"/>
    </row>
    <row r="369" spans="1:28" x14ac:dyDescent="0.2">
      <c r="A369" s="107">
        <v>8</v>
      </c>
      <c r="B369" s="224">
        <v>44044</v>
      </c>
      <c r="C369" s="106">
        <f t="shared" si="71"/>
        <v>10740</v>
      </c>
      <c r="D369" s="92">
        <f t="shared" si="76"/>
        <v>2146.4763942552599</v>
      </c>
      <c r="E369" s="92">
        <f t="shared" si="76"/>
        <v>63.76253384550489</v>
      </c>
      <c r="F369" s="92">
        <f t="shared" si="76"/>
        <v>169.33807090412415</v>
      </c>
      <c r="G369" s="92">
        <f t="shared" si="76"/>
        <v>38.495580545065621</v>
      </c>
      <c r="H369" s="92">
        <f t="shared" si="76"/>
        <v>68.816674404288193</v>
      </c>
      <c r="I369" s="92">
        <f t="shared" si="76"/>
        <v>392.3527906440047</v>
      </c>
      <c r="J369" s="92">
        <f t="shared" si="76"/>
        <v>4.0812284042959561</v>
      </c>
      <c r="K369" s="92">
        <f t="shared" si="76"/>
        <v>441.80431371882713</v>
      </c>
      <c r="L369" s="92">
        <f t="shared" si="76"/>
        <v>962.19709703371723</v>
      </c>
      <c r="M369" s="92">
        <f t="shared" si="76"/>
        <v>105.04186817634519</v>
      </c>
      <c r="N369" s="92">
        <f t="shared" si="76"/>
        <v>0</v>
      </c>
      <c r="O369" s="92">
        <f t="shared" si="76"/>
        <v>1631.4587279385789</v>
      </c>
      <c r="P369" s="92">
        <f t="shared" si="76"/>
        <v>1146.9668602676447</v>
      </c>
      <c r="Q369" s="92">
        <f t="shared" si="76"/>
        <v>63.614973613150909</v>
      </c>
      <c r="R369" s="250" t="e">
        <f>IF('Share Price Input'!H370&gt;1,'Share Price Input'!H370,NA())</f>
        <v>#N/A</v>
      </c>
      <c r="S369" s="92" t="e">
        <f t="shared" si="67"/>
        <v>#N/A</v>
      </c>
      <c r="T369" s="92" t="e">
        <f t="shared" si="68"/>
        <v>#N/A</v>
      </c>
      <c r="U369" s="102">
        <f t="shared" si="69"/>
        <v>7234.4005476508073</v>
      </c>
      <c r="V369" s="103">
        <f t="shared" si="70"/>
        <v>7234.3939815508074</v>
      </c>
      <c r="Z369" s="85"/>
      <c r="AA369" s="85"/>
    </row>
    <row r="370" spans="1:28" x14ac:dyDescent="0.2">
      <c r="A370" s="107">
        <v>9</v>
      </c>
      <c r="B370" s="224">
        <v>44075</v>
      </c>
      <c r="C370" s="106">
        <f t="shared" si="71"/>
        <v>10770</v>
      </c>
      <c r="D370" s="92">
        <f t="shared" si="76"/>
        <v>2229.8743009857244</v>
      </c>
      <c r="E370" s="92">
        <f t="shared" si="76"/>
        <v>75.234856800364014</v>
      </c>
      <c r="F370" s="92">
        <f t="shared" si="76"/>
        <v>220.51293216091568</v>
      </c>
      <c r="G370" s="92">
        <f t="shared" si="76"/>
        <v>51.120808084417206</v>
      </c>
      <c r="H370" s="92">
        <f t="shared" si="76"/>
        <v>78.606814320280591</v>
      </c>
      <c r="I370" s="92">
        <f t="shared" si="76"/>
        <v>391.03878364579248</v>
      </c>
      <c r="J370" s="92">
        <f t="shared" si="76"/>
        <v>1.363467047595833</v>
      </c>
      <c r="K370" s="92">
        <f t="shared" si="76"/>
        <v>537.13603992699234</v>
      </c>
      <c r="L370" s="92">
        <f t="shared" si="76"/>
        <v>961.54862188627567</v>
      </c>
      <c r="M370" s="92">
        <f t="shared" si="76"/>
        <v>116.58703835134392</v>
      </c>
      <c r="N370" s="92">
        <f t="shared" si="76"/>
        <v>0</v>
      </c>
      <c r="O370" s="92">
        <f t="shared" si="76"/>
        <v>1642.30996144501</v>
      </c>
      <c r="P370" s="92">
        <f t="shared" si="76"/>
        <v>1155.0498478675604</v>
      </c>
      <c r="Q370" s="92">
        <f t="shared" si="76"/>
        <v>476.37847100140698</v>
      </c>
      <c r="R370" s="250" t="e">
        <f>IF('Share Price Input'!H371&gt;1,'Share Price Input'!H371,NA())</f>
        <v>#N/A</v>
      </c>
      <c r="S370" s="92" t="e">
        <f t="shared" si="67"/>
        <v>#N/A</v>
      </c>
      <c r="T370" s="92" t="e">
        <f t="shared" si="68"/>
        <v>#N/A</v>
      </c>
      <c r="U370" s="102">
        <f t="shared" si="69"/>
        <v>7936.7553774236803</v>
      </c>
      <c r="V370" s="103">
        <f t="shared" si="70"/>
        <v>7936.7488113236805</v>
      </c>
      <c r="Z370" s="85"/>
      <c r="AA370" s="85"/>
    </row>
    <row r="371" spans="1:28" x14ac:dyDescent="0.2">
      <c r="A371" s="107">
        <v>10</v>
      </c>
      <c r="B371" s="224">
        <v>44105</v>
      </c>
      <c r="C371" s="106">
        <f t="shared" si="71"/>
        <v>10800</v>
      </c>
      <c r="D371" s="92">
        <f t="shared" si="76"/>
        <v>2312.8689300804622</v>
      </c>
      <c r="E371" s="92">
        <f t="shared" si="76"/>
        <v>87.589814238351892</v>
      </c>
      <c r="F371" s="92">
        <f t="shared" si="76"/>
        <v>246.26238303035146</v>
      </c>
      <c r="G371" s="92">
        <f t="shared" si="76"/>
        <v>65.171931992048343</v>
      </c>
      <c r="H371" s="92">
        <f t="shared" si="76"/>
        <v>88.735380508545319</v>
      </c>
      <c r="I371" s="92">
        <f t="shared" si="76"/>
        <v>389.68639506313139</v>
      </c>
      <c r="J371" s="92">
        <f t="shared" si="76"/>
        <v>9.7854028205460963E-2</v>
      </c>
      <c r="K371" s="92">
        <f t="shared" si="76"/>
        <v>577.42972451577066</v>
      </c>
      <c r="L371" s="92">
        <f t="shared" si="76"/>
        <v>960.76119699889728</v>
      </c>
      <c r="M371" s="92">
        <f t="shared" si="76"/>
        <v>128.59039054736374</v>
      </c>
      <c r="N371" s="92">
        <f t="shared" si="76"/>
        <v>0</v>
      </c>
      <c r="O371" s="92">
        <f t="shared" si="76"/>
        <v>1653.1227571075237</v>
      </c>
      <c r="P371" s="92">
        <f t="shared" si="76"/>
        <v>1154.8774753350194</v>
      </c>
      <c r="Q371" s="92">
        <f t="shared" si="76"/>
        <v>386.71156306167074</v>
      </c>
      <c r="R371" s="250" t="e">
        <f>IF('Share Price Input'!H372&gt;1,'Share Price Input'!H372,NA())</f>
        <v>#N/A</v>
      </c>
      <c r="S371" s="92" t="e">
        <f t="shared" si="67"/>
        <v>#N/A</v>
      </c>
      <c r="T371" s="92" t="e">
        <f t="shared" si="68"/>
        <v>#N/A</v>
      </c>
      <c r="U371" s="102">
        <f t="shared" si="69"/>
        <v>8051.8992304073417</v>
      </c>
      <c r="V371" s="103">
        <f t="shared" si="70"/>
        <v>8051.8926643073419</v>
      </c>
      <c r="Z371" s="85"/>
      <c r="AA371" s="85"/>
      <c r="AB371" s="85"/>
    </row>
    <row r="372" spans="1:28" x14ac:dyDescent="0.2">
      <c r="A372" s="107">
        <v>11</v>
      </c>
      <c r="B372" s="224">
        <v>44136</v>
      </c>
      <c r="C372" s="106">
        <f t="shared" si="71"/>
        <v>10830</v>
      </c>
      <c r="D372" s="92">
        <f t="shared" si="76"/>
        <v>2395.3146807582543</v>
      </c>
      <c r="E372" s="92">
        <f t="shared" si="76"/>
        <v>100.80736276648349</v>
      </c>
      <c r="F372" s="92">
        <f t="shared" si="76"/>
        <v>239.80999782115254</v>
      </c>
      <c r="G372" s="92">
        <f t="shared" si="76"/>
        <v>80.473247729374364</v>
      </c>
      <c r="H372" s="92">
        <f t="shared" si="76"/>
        <v>99.126693308946926</v>
      </c>
      <c r="I372" s="92">
        <f t="shared" si="76"/>
        <v>388.29590609846241</v>
      </c>
      <c r="J372" s="92">
        <f t="shared" si="76"/>
        <v>0.29448821339815368</v>
      </c>
      <c r="K372" s="92">
        <f t="shared" si="76"/>
        <v>553.74798986742758</v>
      </c>
      <c r="L372" s="92">
        <f t="shared" si="76"/>
        <v>959.83505038616499</v>
      </c>
      <c r="M372" s="92">
        <f t="shared" si="76"/>
        <v>141.02377347041082</v>
      </c>
      <c r="N372" s="92">
        <f t="shared" si="76"/>
        <v>0</v>
      </c>
      <c r="O372" s="92">
        <f t="shared" si="76"/>
        <v>1663.8961383969245</v>
      </c>
      <c r="P372" s="92">
        <f t="shared" si="76"/>
        <v>1146.4522086568657</v>
      </c>
      <c r="Q372" s="92">
        <f t="shared" si="76"/>
        <v>9.4736041449577897</v>
      </c>
      <c r="R372" s="250" t="e">
        <f>IF('Share Price Input'!H373&gt;1,'Share Price Input'!H373,NA())</f>
        <v>#N/A</v>
      </c>
      <c r="S372" s="92" t="e">
        <f t="shared" si="67"/>
        <v>#N/A</v>
      </c>
      <c r="T372" s="92" t="e">
        <f t="shared" si="68"/>
        <v>#N/A</v>
      </c>
      <c r="U372" s="102">
        <f t="shared" si="69"/>
        <v>7778.544575518823</v>
      </c>
      <c r="V372" s="103">
        <f t="shared" si="70"/>
        <v>7778.5380094188231</v>
      </c>
      <c r="Z372" s="85"/>
      <c r="AA372" s="85"/>
    </row>
    <row r="373" spans="1:28" x14ac:dyDescent="0.2">
      <c r="A373" s="107">
        <v>12</v>
      </c>
      <c r="B373" s="224">
        <v>44166</v>
      </c>
      <c r="C373" s="106">
        <f t="shared" si="71"/>
        <v>10860</v>
      </c>
      <c r="D373" s="92">
        <f t="shared" si="76"/>
        <v>2477.0669151571656</v>
      </c>
      <c r="E373" s="92">
        <f t="shared" si="76"/>
        <v>114.86605961405735</v>
      </c>
      <c r="F373" s="92">
        <f t="shared" si="76"/>
        <v>202.85383639189058</v>
      </c>
      <c r="G373" s="92">
        <f t="shared" si="76"/>
        <v>96.833417533032673</v>
      </c>
      <c r="H373" s="92">
        <f t="shared" si="76"/>
        <v>109.70310984425905</v>
      </c>
      <c r="I373" s="92">
        <f t="shared" si="76"/>
        <v>386.86760587644744</v>
      </c>
      <c r="J373" s="92">
        <f t="shared" si="76"/>
        <v>1.9518005749582699</v>
      </c>
      <c r="K373" s="92">
        <f t="shared" si="76"/>
        <v>471.34358482723053</v>
      </c>
      <c r="L373" s="92">
        <f t="shared" si="76"/>
        <v>958.77045023230426</v>
      </c>
      <c r="M373" s="92">
        <f t="shared" si="76"/>
        <v>153.85802728144924</v>
      </c>
      <c r="N373" s="92">
        <f t="shared" si="76"/>
        <v>0</v>
      </c>
      <c r="O373" s="92">
        <f t="shared" si="76"/>
        <v>1674.6291323436294</v>
      </c>
      <c r="P373" s="92">
        <f t="shared" si="76"/>
        <v>1129.8945809393751</v>
      </c>
      <c r="Q373" s="92">
        <f t="shared" si="76"/>
        <v>248.60012801595991</v>
      </c>
      <c r="R373" s="250" t="e">
        <f>IF('Share Price Input'!H374&gt;1,'Share Price Input'!H374,NA())</f>
        <v>#N/A</v>
      </c>
      <c r="S373" s="92" t="e">
        <f t="shared" si="67"/>
        <v>#N/A</v>
      </c>
      <c r="T373" s="92" t="e">
        <f t="shared" si="68"/>
        <v>#N/A</v>
      </c>
      <c r="U373" s="102">
        <f t="shared" si="69"/>
        <v>8027.2320825317593</v>
      </c>
      <c r="V373" s="103">
        <f t="shared" si="70"/>
        <v>8027.2255164317594</v>
      </c>
      <c r="Z373" s="85"/>
      <c r="AA373" s="85"/>
    </row>
    <row r="374" spans="1:28" x14ac:dyDescent="0.2">
      <c r="A374" s="107">
        <v>1</v>
      </c>
      <c r="B374" s="224">
        <v>44197</v>
      </c>
      <c r="C374" s="106">
        <f t="shared" si="71"/>
        <v>10890</v>
      </c>
      <c r="D374" s="92">
        <f t="shared" si="76"/>
        <v>2557.9822120784575</v>
      </c>
      <c r="E374" s="92">
        <f t="shared" si="76"/>
        <v>129.74309741916016</v>
      </c>
      <c r="F374" s="92">
        <f t="shared" si="76"/>
        <v>145.11956951628176</v>
      </c>
      <c r="G374" s="92">
        <f t="shared" si="76"/>
        <v>114.04786302869634</v>
      </c>
      <c r="H374" s="92">
        <f t="shared" si="76"/>
        <v>120.38560416017194</v>
      </c>
      <c r="I374" s="92">
        <f t="shared" si="76"/>
        <v>385.40179138385099</v>
      </c>
      <c r="J374" s="92">
        <f t="shared" si="76"/>
        <v>5.0565667091276794</v>
      </c>
      <c r="K374" s="92">
        <f t="shared" si="76"/>
        <v>348.49429393449003</v>
      </c>
      <c r="L374" s="92">
        <f t="shared" si="76"/>
        <v>957.5677048135251</v>
      </c>
      <c r="M374" s="92">
        <f t="shared" si="76"/>
        <v>167.06305198455266</v>
      </c>
      <c r="N374" s="92">
        <f t="shared" si="76"/>
        <v>0</v>
      </c>
      <c r="O374" s="92">
        <f t="shared" si="76"/>
        <v>1685.320769625524</v>
      </c>
      <c r="P374" s="92">
        <f t="shared" si="76"/>
        <v>1105.4414680438854</v>
      </c>
      <c r="Q374" s="92">
        <f t="shared" si="76"/>
        <v>531.09746613363313</v>
      </c>
      <c r="R374" s="250" t="e">
        <f>IF('Share Price Input'!H375&gt;1,'Share Price Input'!H375,NA())</f>
        <v>#N/A</v>
      </c>
      <c r="S374" s="92" t="e">
        <f t="shared" si="67"/>
        <v>#N/A</v>
      </c>
      <c r="T374" s="92" t="e">
        <f t="shared" si="68"/>
        <v>#N/A</v>
      </c>
      <c r="U374" s="102">
        <f t="shared" si="69"/>
        <v>8252.7148927313556</v>
      </c>
      <c r="V374" s="103">
        <f t="shared" si="70"/>
        <v>8252.7083266313548</v>
      </c>
      <c r="Z374" s="85"/>
      <c r="AA374" s="85"/>
    </row>
    <row r="375" spans="1:28" x14ac:dyDescent="0.2">
      <c r="A375" s="107">
        <v>2</v>
      </c>
      <c r="B375" s="224">
        <v>44228</v>
      </c>
      <c r="C375" s="106">
        <f t="shared" si="71"/>
        <v>10920</v>
      </c>
      <c r="D375" s="92">
        <f t="shared" si="76"/>
        <v>2637.9186185961407</v>
      </c>
      <c r="E375" s="92">
        <f t="shared" si="76"/>
        <v>145.41434122895083</v>
      </c>
      <c r="F375" s="92">
        <f t="shared" si="76"/>
        <v>81.80099574586049</v>
      </c>
      <c r="G375" s="92">
        <f t="shared" si="76"/>
        <v>131.90132341427204</v>
      </c>
      <c r="H375" s="92">
        <f t="shared" si="76"/>
        <v>131.09435769953021</v>
      </c>
      <c r="I375" s="92">
        <f t="shared" si="76"/>
        <v>383.8987674077872</v>
      </c>
      <c r="J375" s="92">
        <f t="shared" si="76"/>
        <v>9.5840123597770912</v>
      </c>
      <c r="K375" s="92">
        <f t="shared" si="76"/>
        <v>212.44881668105802</v>
      </c>
      <c r="L375" s="92">
        <f t="shared" si="76"/>
        <v>956.22716240875457</v>
      </c>
      <c r="M375" s="92">
        <f t="shared" si="76"/>
        <v>180.60787802001107</v>
      </c>
      <c r="N375" s="92">
        <f t="shared" si="76"/>
        <v>0</v>
      </c>
      <c r="O375" s="92">
        <f t="shared" si="76"/>
        <v>1695.9700846555197</v>
      </c>
      <c r="P375" s="92">
        <f t="shared" si="76"/>
        <v>1073.4426998058213</v>
      </c>
      <c r="Q375" s="92">
        <f t="shared" si="76"/>
        <v>180.04704208594555</v>
      </c>
      <c r="R375" s="250" t="e">
        <f>IF('Share Price Input'!H376&gt;1,'Share Price Input'!H376,NA())</f>
        <v>#N/A</v>
      </c>
      <c r="S375" s="92" t="e">
        <f t="shared" si="67"/>
        <v>#N/A</v>
      </c>
      <c r="T375" s="92" t="e">
        <f t="shared" si="68"/>
        <v>#N/A</v>
      </c>
      <c r="U375" s="102">
        <f t="shared" si="69"/>
        <v>7820.3495340094296</v>
      </c>
      <c r="V375" s="103">
        <f t="shared" si="70"/>
        <v>7820.3429679094297</v>
      </c>
      <c r="Z375" s="85"/>
      <c r="AA375" s="85"/>
    </row>
    <row r="376" spans="1:28" x14ac:dyDescent="0.2">
      <c r="A376" s="107">
        <v>3</v>
      </c>
      <c r="B376" s="224">
        <v>44256</v>
      </c>
      <c r="C376" s="106">
        <f t="shared" si="71"/>
        <v>10950</v>
      </c>
      <c r="D376" s="92">
        <f t="shared" si="76"/>
        <v>2716.7358990905964</v>
      </c>
      <c r="E376" s="92">
        <f t="shared" si="76"/>
        <v>161.85436765368848</v>
      </c>
      <c r="F376" s="92">
        <f t="shared" si="76"/>
        <v>29.56152325225149</v>
      </c>
      <c r="G376" s="92">
        <f t="shared" si="76"/>
        <v>150.17054722320603</v>
      </c>
      <c r="H376" s="92">
        <f t="shared" si="76"/>
        <v>141.74935569882004</v>
      </c>
      <c r="I376" s="92">
        <f t="shared" si="76"/>
        <v>382.35884647234639</v>
      </c>
      <c r="J376" s="92">
        <f t="shared" si="76"/>
        <v>15.498011102784915</v>
      </c>
      <c r="K376" s="92">
        <f t="shared" si="76"/>
        <v>93.382844761711794</v>
      </c>
      <c r="L376" s="92">
        <f t="shared" si="76"/>
        <v>954.74921119878536</v>
      </c>
      <c r="M376" s="92">
        <f t="shared" si="76"/>
        <v>194.4607388968023</v>
      </c>
      <c r="N376" s="92">
        <f t="shared" si="76"/>
        <v>0</v>
      </c>
      <c r="O376" s="92">
        <f t="shared" si="76"/>
        <v>1706.5761156687433</v>
      </c>
      <c r="P376" s="92">
        <f t="shared" si="76"/>
        <v>1034.3560553175375</v>
      </c>
      <c r="Q376" s="92">
        <f t="shared" si="76"/>
        <v>36.633961823221426</v>
      </c>
      <c r="R376" s="250" t="e">
        <f>IF('Share Price Input'!H377&gt;1,'Share Price Input'!H377,NA())</f>
        <v>#N/A</v>
      </c>
      <c r="S376" s="92" t="e">
        <f t="shared" si="67"/>
        <v>#N/A</v>
      </c>
      <c r="T376" s="92" t="e">
        <f t="shared" si="68"/>
        <v>#N/A</v>
      </c>
      <c r="U376" s="102">
        <f t="shared" si="69"/>
        <v>7618.0809120604963</v>
      </c>
      <c r="V376" s="103">
        <f t="shared" si="70"/>
        <v>7618.0743459604964</v>
      </c>
      <c r="Z376" s="85"/>
      <c r="AA376" s="85"/>
    </row>
    <row r="377" spans="1:28" x14ac:dyDescent="0.2">
      <c r="A377" s="107">
        <v>4</v>
      </c>
      <c r="B377" s="224">
        <v>44287</v>
      </c>
      <c r="C377" s="106">
        <f t="shared" si="71"/>
        <v>10980</v>
      </c>
      <c r="D377" s="92">
        <f t="shared" si="76"/>
        <v>2794.295781269559</v>
      </c>
      <c r="E377" s="92">
        <f t="shared" si="76"/>
        <v>179.03650611098527</v>
      </c>
      <c r="F377" s="92">
        <f t="shared" si="76"/>
        <v>2.1488977757126122</v>
      </c>
      <c r="G377" s="92">
        <f t="shared" si="76"/>
        <v>168.62708400835479</v>
      </c>
      <c r="H377" s="92">
        <f t="shared" si="76"/>
        <v>152.27098505068685</v>
      </c>
      <c r="I377" s="92">
        <f t="shared" si="76"/>
        <v>380.78234877361137</v>
      </c>
      <c r="J377" s="92">
        <f t="shared" si="76"/>
        <v>22.751372614217928</v>
      </c>
      <c r="K377" s="92">
        <f t="shared" si="76"/>
        <v>17.705915138033333</v>
      </c>
      <c r="L377" s="92">
        <f t="shared" si="76"/>
        <v>953.13427915387115</v>
      </c>
      <c r="M377" s="92">
        <f t="shared" si="76"/>
        <v>208.5891456940999</v>
      </c>
      <c r="N377" s="92">
        <f t="shared" si="76"/>
        <v>0</v>
      </c>
      <c r="O377" s="92">
        <f t="shared" si="76"/>
        <v>1717.1379048094109</v>
      </c>
      <c r="P377" s="92">
        <f t="shared" si="76"/>
        <v>988.74071387318395</v>
      </c>
      <c r="Q377" s="92">
        <f t="shared" si="76"/>
        <v>444.50386383948188</v>
      </c>
      <c r="R377" s="250" t="e">
        <f>IF('Share Price Input'!H378&gt;1,'Share Price Input'!H378,NA())</f>
        <v>#N/A</v>
      </c>
      <c r="S377" s="92" t="e">
        <f t="shared" si="67"/>
        <v>#N/A</v>
      </c>
      <c r="T377" s="92" t="e">
        <f t="shared" si="68"/>
        <v>#N/A</v>
      </c>
      <c r="U377" s="102">
        <f t="shared" si="69"/>
        <v>8029.7182320112079</v>
      </c>
      <c r="V377" s="103">
        <f t="shared" si="70"/>
        <v>8029.711665911208</v>
      </c>
      <c r="Z377" s="85"/>
      <c r="AA377" s="85"/>
    </row>
    <row r="378" spans="1:28" x14ac:dyDescent="0.2">
      <c r="A378" s="107">
        <v>5</v>
      </c>
      <c r="B378" s="224">
        <v>44317</v>
      </c>
      <c r="C378" s="106">
        <f t="shared" si="71"/>
        <v>11010</v>
      </c>
      <c r="D378" s="92">
        <f t="shared" si="76"/>
        <v>2870.4621987446544</v>
      </c>
      <c r="E378" s="92">
        <f t="shared" si="76"/>
        <v>196.93288209337828</v>
      </c>
      <c r="F378" s="92">
        <f t="shared" si="76"/>
        <v>6.7772389682100282</v>
      </c>
      <c r="G378" s="92">
        <f t="shared" si="76"/>
        <v>187.04014103734622</v>
      </c>
      <c r="H378" s="92">
        <f t="shared" si="76"/>
        <v>162.58062916532239</v>
      </c>
      <c r="I378" s="92">
        <f t="shared" si="76"/>
        <v>379.16960211307855</v>
      </c>
      <c r="J378" s="92">
        <f t="shared" si="76"/>
        <v>31.286219222098254</v>
      </c>
      <c r="K378" s="92">
        <f t="shared" si="76"/>
        <v>2.2036185024477959</v>
      </c>
      <c r="L378" s="92">
        <f t="shared" si="76"/>
        <v>951.38283390979757</v>
      </c>
      <c r="M378" s="92">
        <f t="shared" si="76"/>
        <v>222.95996325708671</v>
      </c>
      <c r="N378" s="92">
        <f t="shared" si="76"/>
        <v>0</v>
      </c>
      <c r="O378" s="92">
        <f t="shared" si="76"/>
        <v>1727.654498217323</v>
      </c>
      <c r="P378" s="92">
        <f t="shared" si="76"/>
        <v>937.24925526734194</v>
      </c>
      <c r="Q378" s="92">
        <f t="shared" si="76"/>
        <v>426.32111986352868</v>
      </c>
      <c r="R378" s="250" t="e">
        <f>IF('Share Price Input'!H379&gt;1,'Share Price Input'!H379,NA())</f>
        <v>#N/A</v>
      </c>
      <c r="S378" s="92" t="e">
        <f t="shared" si="67"/>
        <v>#N/A</v>
      </c>
      <c r="T378" s="92" t="e">
        <f t="shared" si="68"/>
        <v>#N/A</v>
      </c>
      <c r="U378" s="102">
        <f t="shared" si="69"/>
        <v>8102.0136342616142</v>
      </c>
      <c r="V378" s="103">
        <f t="shared" si="70"/>
        <v>8102.0070681616144</v>
      </c>
      <c r="Z378" s="85"/>
      <c r="AA378" s="85"/>
    </row>
    <row r="379" spans="1:28" x14ac:dyDescent="0.2">
      <c r="A379" s="107">
        <v>6</v>
      </c>
      <c r="B379" s="224">
        <v>44348</v>
      </c>
      <c r="C379" s="106">
        <f t="shared" si="71"/>
        <v>11040</v>
      </c>
      <c r="D379" s="92">
        <f t="shared" si="76"/>
        <v>2945.1015297381091</v>
      </c>
      <c r="E379" s="92">
        <f t="shared" si="76"/>
        <v>215.51446238900678</v>
      </c>
      <c r="F379" s="92">
        <f t="shared" si="76"/>
        <v>42.228516576443369</v>
      </c>
      <c r="G379" s="92">
        <f t="shared" si="76"/>
        <v>205.17946927739973</v>
      </c>
      <c r="H379" s="92">
        <f t="shared" si="76"/>
        <v>172.60125538596066</v>
      </c>
      <c r="I379" s="92">
        <f t="shared" si="76"/>
        <v>377.52094182949912</v>
      </c>
      <c r="J379" s="92">
        <f t="shared" si="76"/>
        <v>41.034447737085486</v>
      </c>
      <c r="K379" s="92">
        <f t="shared" si="76"/>
        <v>50.31445595974327</v>
      </c>
      <c r="L379" s="92">
        <f t="shared" si="76"/>
        <v>949.49538263247155</v>
      </c>
      <c r="M379" s="92">
        <f t="shared" si="76"/>
        <v>237.53948790836171</v>
      </c>
      <c r="N379" s="92">
        <f t="shared" si="76"/>
        <v>0</v>
      </c>
      <c r="O379" s="92">
        <f t="shared" si="76"/>
        <v>1738.1249461140128</v>
      </c>
      <c r="P379" s="92">
        <f t="shared" si="76"/>
        <v>880.618323892371</v>
      </c>
      <c r="Q379" s="92">
        <f t="shared" si="76"/>
        <v>25.655121555741772</v>
      </c>
      <c r="R379" s="250" t="e">
        <f>IF('Share Price Input'!H380&gt;1,'Share Price Input'!H380,NA())</f>
        <v>#N/A</v>
      </c>
      <c r="S379" s="92" t="e">
        <f t="shared" si="67"/>
        <v>#N/A</v>
      </c>
      <c r="T379" s="92" t="e">
        <f t="shared" si="68"/>
        <v>#N/A</v>
      </c>
      <c r="U379" s="102">
        <f t="shared" si="69"/>
        <v>7880.9217748962055</v>
      </c>
      <c r="V379" s="103">
        <f t="shared" si="70"/>
        <v>7880.9152087962057</v>
      </c>
      <c r="Z379" s="85"/>
      <c r="AA379" s="85"/>
    </row>
    <row r="380" spans="1:28" x14ac:dyDescent="0.2">
      <c r="A380" s="107">
        <v>7</v>
      </c>
      <c r="B380" s="224">
        <v>44378</v>
      </c>
      <c r="C380" s="106">
        <f t="shared" si="71"/>
        <v>11070</v>
      </c>
      <c r="D380" s="92">
        <f t="shared" si="76"/>
        <v>3018.0828315007393</v>
      </c>
      <c r="E380" s="92">
        <f t="shared" si="76"/>
        <v>234.75110218208329</v>
      </c>
      <c r="F380" s="92">
        <f t="shared" si="76"/>
        <v>99.17309675342112</v>
      </c>
      <c r="G380" s="92">
        <f t="shared" si="76"/>
        <v>222.8182425814083</v>
      </c>
      <c r="H380" s="92">
        <f t="shared" si="76"/>
        <v>182.25799056939704</v>
      </c>
      <c r="I380" s="92">
        <f t="shared" si="76"/>
        <v>375.83671072915132</v>
      </c>
      <c r="J380" s="92">
        <f t="shared" si="76"/>
        <v>51.918272876939255</v>
      </c>
      <c r="K380" s="92">
        <f t="shared" si="76"/>
        <v>151.36715913996713</v>
      </c>
      <c r="L380" s="92">
        <f t="shared" si="76"/>
        <v>947.47247187105927</v>
      </c>
      <c r="M380" s="92">
        <f t="shared" si="76"/>
        <v>252.29352649271544</v>
      </c>
      <c r="N380" s="92">
        <f t="shared" si="76"/>
        <v>0</v>
      </c>
      <c r="O380" s="92">
        <f t="shared" si="76"/>
        <v>1748.5483028885253</v>
      </c>
      <c r="P380" s="92">
        <f t="shared" si="76"/>
        <v>819.65809019517656</v>
      </c>
      <c r="Q380" s="92">
        <f t="shared" si="76"/>
        <v>202.57954252452393</v>
      </c>
      <c r="R380" s="250" t="e">
        <f>IF('Share Price Input'!H381&gt;1,'Share Price Input'!H381,NA())</f>
        <v>#N/A</v>
      </c>
      <c r="S380" s="92" t="e">
        <f t="shared" si="67"/>
        <v>#N/A</v>
      </c>
      <c r="T380" s="92" t="e">
        <f t="shared" si="68"/>
        <v>#N/A</v>
      </c>
      <c r="U380" s="102">
        <f t="shared" si="69"/>
        <v>8306.7507742051075</v>
      </c>
      <c r="V380" s="103">
        <f t="shared" si="70"/>
        <v>8306.7442081051067</v>
      </c>
      <c r="Z380" s="85"/>
      <c r="AA380" s="85"/>
    </row>
    <row r="381" spans="1:28" x14ac:dyDescent="0.2">
      <c r="A381" s="107">
        <v>8</v>
      </c>
      <c r="B381" s="224">
        <v>44409</v>
      </c>
      <c r="C381" s="106">
        <f t="shared" si="71"/>
        <v>11100</v>
      </c>
      <c r="D381" s="92">
        <f t="shared" si="76"/>
        <v>3089.2780700300582</v>
      </c>
      <c r="E381" s="92">
        <f t="shared" si="76"/>
        <v>254.61159395668221</v>
      </c>
      <c r="F381" s="92">
        <f t="shared" si="76"/>
        <v>162.62500103899674</v>
      </c>
      <c r="G381" s="92">
        <f t="shared" si="76"/>
        <v>239.7358940719551</v>
      </c>
      <c r="H381" s="92">
        <f t="shared" si="76"/>
        <v>191.47868053081709</v>
      </c>
      <c r="I381" s="92">
        <f t="shared" si="76"/>
        <v>374.11725901456026</v>
      </c>
      <c r="J381" s="92">
        <f t="shared" si="76"/>
        <v>63.850847948534408</v>
      </c>
      <c r="K381" s="92">
        <f t="shared" si="76"/>
        <v>282.94764065371226</v>
      </c>
      <c r="L381" s="92">
        <f t="shared" si="76"/>
        <v>945.31468739972172</v>
      </c>
      <c r="M381" s="92">
        <f t="shared" si="76"/>
        <v>267.1874765698517</v>
      </c>
      <c r="N381" s="92">
        <f t="shared" si="76"/>
        <v>0</v>
      </c>
      <c r="O381" s="92">
        <f t="shared" si="76"/>
        <v>1758.9236271828197</v>
      </c>
      <c r="P381" s="92">
        <f t="shared" si="76"/>
        <v>755.24066025946433</v>
      </c>
      <c r="Q381" s="92">
        <f t="shared" si="76"/>
        <v>533.14905297413839</v>
      </c>
      <c r="R381" s="250" t="e">
        <f>IF('Share Price Input'!H382&gt;1,'Share Price Input'!H382,NA())</f>
        <v>#N/A</v>
      </c>
      <c r="S381" s="92" t="e">
        <f t="shared" si="67"/>
        <v>#N/A</v>
      </c>
      <c r="T381" s="92" t="e">
        <f t="shared" si="68"/>
        <v>#N/A</v>
      </c>
      <c r="U381" s="102">
        <f t="shared" si="69"/>
        <v>8918.4539255313121</v>
      </c>
      <c r="V381" s="103">
        <f t="shared" si="70"/>
        <v>8918.4473594313113</v>
      </c>
      <c r="Z381" s="85"/>
      <c r="AA381" s="85"/>
    </row>
    <row r="382" spans="1:28" x14ac:dyDescent="0.2">
      <c r="A382" s="107">
        <v>9</v>
      </c>
      <c r="B382" s="224">
        <v>44440</v>
      </c>
      <c r="C382" s="106">
        <f t="shared" si="71"/>
        <v>11130</v>
      </c>
      <c r="D382" s="92">
        <f t="shared" si="76"/>
        <v>3158.5623446853574</v>
      </c>
      <c r="E382" s="92">
        <f t="shared" si="76"/>
        <v>275.06371812455916</v>
      </c>
      <c r="F382" s="92">
        <f t="shared" si="76"/>
        <v>215.88573296653107</v>
      </c>
      <c r="G382" s="92">
        <f t="shared" si="76"/>
        <v>255.72087425531049</v>
      </c>
      <c r="H382" s="92">
        <f t="shared" si="76"/>
        <v>200.19442917283413</v>
      </c>
      <c r="I382" s="92">
        <f t="shared" si="76"/>
        <v>372.36294421168128</v>
      </c>
      <c r="J382" s="92">
        <f t="shared" si="76"/>
        <v>76.736957834745141</v>
      </c>
      <c r="K382" s="92">
        <f t="shared" si="76"/>
        <v>415.87057127599678</v>
      </c>
      <c r="L382" s="92">
        <f t="shared" si="76"/>
        <v>943.02265404799437</v>
      </c>
      <c r="M382" s="92">
        <f t="shared" si="76"/>
        <v>282.18640756700393</v>
      </c>
      <c r="N382" s="92">
        <f t="shared" si="76"/>
        <v>0</v>
      </c>
      <c r="O382" s="92">
        <f t="shared" si="76"/>
        <v>1769.249981976775</v>
      </c>
      <c r="P382" s="92">
        <f t="shared" si="76"/>
        <v>688.28759932764115</v>
      </c>
      <c r="Q382" s="92">
        <f t="shared" si="76"/>
        <v>225.25480009275017</v>
      </c>
      <c r="R382" s="250" t="e">
        <f>IF('Share Price Input'!H383&gt;1,'Share Price Input'!H383,NA())</f>
        <v>#N/A</v>
      </c>
      <c r="S382" s="92" t="e">
        <f t="shared" si="67"/>
        <v>#N/A</v>
      </c>
      <c r="T382" s="92" t="e">
        <f t="shared" si="68"/>
        <v>#N/A</v>
      </c>
      <c r="U382" s="102">
        <f t="shared" si="69"/>
        <v>8878.3924494391795</v>
      </c>
      <c r="V382" s="103">
        <f t="shared" si="70"/>
        <v>8878.3858833391787</v>
      </c>
      <c r="Z382" s="85"/>
      <c r="AA382" s="85"/>
    </row>
    <row r="383" spans="1:28" x14ac:dyDescent="0.2">
      <c r="A383" s="107">
        <v>10</v>
      </c>
      <c r="B383" s="224">
        <v>44470</v>
      </c>
      <c r="C383" s="106">
        <f t="shared" si="71"/>
        <v>11160</v>
      </c>
      <c r="D383" s="92">
        <f t="shared" si="76"/>
        <v>3225.8141073059487</v>
      </c>
      <c r="E383" s="92">
        <f t="shared" si="76"/>
        <v>296.07429529484625</v>
      </c>
      <c r="F383" s="92">
        <f t="shared" si="76"/>
        <v>244.93878422290555</v>
      </c>
      <c r="G383" s="92">
        <f t="shared" ref="G383:Q392" si="77">(SIN(($C383*PI()/180*G$6+G$7*PI()/180))*G$5)+G$5</f>
        <v>270.5732963760961</v>
      </c>
      <c r="H383" s="92">
        <f t="shared" si="77"/>
        <v>208.34011327042816</v>
      </c>
      <c r="I383" s="92">
        <f t="shared" si="77"/>
        <v>370.5741310955591</v>
      </c>
      <c r="J383" s="92">
        <f t="shared" si="77"/>
        <v>90.47377875657024</v>
      </c>
      <c r="K383" s="92">
        <f t="shared" si="77"/>
        <v>520.65285862768565</v>
      </c>
      <c r="L383" s="92">
        <f t="shared" si="77"/>
        <v>940.59703551985251</v>
      </c>
      <c r="M383" s="92">
        <f t="shared" si="77"/>
        <v>297.25514270112711</v>
      </c>
      <c r="N383" s="92">
        <f t="shared" si="77"/>
        <v>0</v>
      </c>
      <c r="O383" s="92">
        <f t="shared" si="77"/>
        <v>1779.52643467283</v>
      </c>
      <c r="P383" s="92">
        <f t="shared" si="77"/>
        <v>619.75674775267305</v>
      </c>
      <c r="Q383" s="92">
        <f t="shared" si="77"/>
        <v>16.671308534855825</v>
      </c>
      <c r="R383" s="250" t="e">
        <f>IF('Share Price Input'!H384&gt;1,'Share Price Input'!H384,NA())</f>
        <v>#N/A</v>
      </c>
      <c r="S383" s="92" t="e">
        <f t="shared" si="67"/>
        <v>#N/A</v>
      </c>
      <c r="T383" s="92" t="e">
        <f t="shared" si="68"/>
        <v>#N/A</v>
      </c>
      <c r="U383" s="102">
        <f t="shared" si="69"/>
        <v>8881.2414680313777</v>
      </c>
      <c r="V383" s="103">
        <f t="shared" si="70"/>
        <v>8881.234901931377</v>
      </c>
      <c r="Z383" s="85"/>
      <c r="AA383" s="85"/>
      <c r="AB383" s="85"/>
    </row>
    <row r="384" spans="1:28" x14ac:dyDescent="0.2">
      <c r="A384" s="107">
        <v>11</v>
      </c>
      <c r="B384" s="224">
        <v>44501</v>
      </c>
      <c r="C384" s="106">
        <f t="shared" si="71"/>
        <v>11190</v>
      </c>
      <c r="D384" s="92">
        <f t="shared" ref="D384:F403" si="78">(SIN(($C384*PI()/180*D$6+D$7*PI()/180))*D$5)+D$5</f>
        <v>3290.9153754478984</v>
      </c>
      <c r="E384" s="92">
        <f t="shared" si="78"/>
        <v>317.60924010083204</v>
      </c>
      <c r="F384" s="92">
        <f t="shared" si="78"/>
        <v>242.13832795372048</v>
      </c>
      <c r="G384" s="92">
        <f t="shared" si="77"/>
        <v>284.10743593336201</v>
      </c>
      <c r="H384" s="92">
        <f t="shared" si="77"/>
        <v>215.85486906533509</v>
      </c>
      <c r="I384" s="92">
        <f t="shared" si="77"/>
        <v>368.75119161447935</v>
      </c>
      <c r="J384" s="92">
        <f t="shared" si="77"/>
        <v>104.95169874801464</v>
      </c>
      <c r="K384" s="92">
        <f t="shared" si="77"/>
        <v>574.05317148605923</v>
      </c>
      <c r="L384" s="92">
        <f t="shared" si="77"/>
        <v>938.0385342015245</v>
      </c>
      <c r="M384" s="92">
        <f t="shared" si="77"/>
        <v>312.35834147850562</v>
      </c>
      <c r="N384" s="92">
        <f t="shared" si="77"/>
        <v>0</v>
      </c>
      <c r="O384" s="92">
        <f t="shared" si="77"/>
        <v>1789.752057180192</v>
      </c>
      <c r="P384" s="92">
        <f t="shared" si="77"/>
        <v>550.62851799290456</v>
      </c>
      <c r="Q384" s="92">
        <f t="shared" si="77"/>
        <v>407.20519987507737</v>
      </c>
      <c r="R384" s="250" t="e">
        <f>IF('Share Price Input'!H385&gt;1,'Share Price Input'!H385,NA())</f>
        <v>#N/A</v>
      </c>
      <c r="S384" s="92" t="e">
        <f t="shared" si="67"/>
        <v>#N/A</v>
      </c>
      <c r="T384" s="92" t="e">
        <f t="shared" si="68"/>
        <v>#N/A</v>
      </c>
      <c r="U384" s="102">
        <f t="shared" si="69"/>
        <v>9396.3573949779038</v>
      </c>
      <c r="V384" s="103">
        <f t="shared" si="70"/>
        <v>9396.350828877903</v>
      </c>
      <c r="Z384" s="85"/>
      <c r="AA384" s="85"/>
    </row>
    <row r="385" spans="1:28" x14ac:dyDescent="0.2">
      <c r="A385" s="107">
        <v>12</v>
      </c>
      <c r="B385" s="224">
        <v>44531</v>
      </c>
      <c r="C385" s="106">
        <f t="shared" si="71"/>
        <v>11220</v>
      </c>
      <c r="D385" s="92">
        <f t="shared" si="78"/>
        <v>3353.7519393653147</v>
      </c>
      <c r="E385" s="92">
        <f t="shared" si="78"/>
        <v>339.63361649650153</v>
      </c>
      <c r="F385" s="92">
        <f t="shared" si="78"/>
        <v>208.22135400415803</v>
      </c>
      <c r="G385" s="92">
        <f t="shared" si="77"/>
        <v>296.1540531024803</v>
      </c>
      <c r="H385" s="92">
        <f t="shared" si="77"/>
        <v>222.68254703412038</v>
      </c>
      <c r="I385" s="92">
        <f t="shared" si="77"/>
        <v>366.89450481263009</v>
      </c>
      <c r="J385" s="92">
        <f t="shared" si="77"/>
        <v>120.05519229681963</v>
      </c>
      <c r="K385" s="92">
        <f t="shared" si="77"/>
        <v>564.22700454487267</v>
      </c>
      <c r="L385" s="92">
        <f t="shared" si="77"/>
        <v>935.34789095810152</v>
      </c>
      <c r="M385" s="92">
        <f t="shared" si="77"/>
        <v>327.46058257832686</v>
      </c>
      <c r="N385" s="92">
        <f t="shared" si="77"/>
        <v>0</v>
      </c>
      <c r="O385" s="92">
        <f t="shared" si="77"/>
        <v>1799.92592599867</v>
      </c>
      <c r="P385" s="92">
        <f t="shared" si="77"/>
        <v>481.89186868699568</v>
      </c>
      <c r="Q385" s="92">
        <f t="shared" si="77"/>
        <v>461.06129980081471</v>
      </c>
      <c r="R385" s="250" t="e">
        <f>IF('Share Price Input'!H386&gt;1,'Share Price Input'!H386,NA())</f>
        <v>#N/A</v>
      </c>
      <c r="S385" s="92" t="e">
        <f t="shared" si="67"/>
        <v>#N/A</v>
      </c>
      <c r="T385" s="92" t="e">
        <f t="shared" si="68"/>
        <v>#N/A</v>
      </c>
      <c r="U385" s="102">
        <f t="shared" si="69"/>
        <v>9477.3012135798053</v>
      </c>
      <c r="V385" s="103">
        <f t="shared" si="70"/>
        <v>9477.2946474798046</v>
      </c>
      <c r="Z385" s="85"/>
      <c r="AA385" s="85"/>
    </row>
    <row r="386" spans="1:28" x14ac:dyDescent="0.2">
      <c r="A386" s="107">
        <v>1</v>
      </c>
      <c r="B386" s="224">
        <v>44562</v>
      </c>
      <c r="C386" s="106">
        <f t="shared" si="71"/>
        <v>11250</v>
      </c>
      <c r="D386" s="92">
        <f t="shared" si="78"/>
        <v>3414.2135623730951</v>
      </c>
      <c r="E386" s="92">
        <f t="shared" si="78"/>
        <v>362.11169443313156</v>
      </c>
      <c r="F386" s="92">
        <f t="shared" si="78"/>
        <v>152.11371694126464</v>
      </c>
      <c r="G386" s="92">
        <f t="shared" si="77"/>
        <v>306.56250902174418</v>
      </c>
      <c r="H386" s="92">
        <f t="shared" si="77"/>
        <v>228.77213143195419</v>
      </c>
      <c r="I386" s="92">
        <f t="shared" si="77"/>
        <v>365.00445675128708</v>
      </c>
      <c r="J386" s="92">
        <f t="shared" si="77"/>
        <v>135.66374217191458</v>
      </c>
      <c r="K386" s="92">
        <f t="shared" si="77"/>
        <v>493.35385976290809</v>
      </c>
      <c r="L386" s="92">
        <f t="shared" si="77"/>
        <v>932.5258849190036</v>
      </c>
      <c r="M386" s="92">
        <f t="shared" si="77"/>
        <v>342.52644692580719</v>
      </c>
      <c r="N386" s="92">
        <f t="shared" si="77"/>
        <v>0</v>
      </c>
      <c r="O386" s="92">
        <f t="shared" si="77"/>
        <v>1810.0471223020686</v>
      </c>
      <c r="P386" s="92">
        <f t="shared" si="77"/>
        <v>414.53015646594338</v>
      </c>
      <c r="Q386" s="92">
        <f t="shared" si="77"/>
        <v>49.189916248565851</v>
      </c>
      <c r="R386" s="250" t="e">
        <f>IF('Share Price Input'!H387&gt;1,'Share Price Input'!H387,NA())</f>
        <v>#N/A</v>
      </c>
      <c r="S386" s="92" t="e">
        <f t="shared" si="67"/>
        <v>#N/A</v>
      </c>
      <c r="T386" s="92" t="e">
        <f t="shared" si="68"/>
        <v>#N/A</v>
      </c>
      <c r="U386" s="102">
        <f t="shared" si="69"/>
        <v>9006.6086336486878</v>
      </c>
      <c r="V386" s="103">
        <f t="shared" si="70"/>
        <v>9006.602067548687</v>
      </c>
      <c r="Z386" s="85"/>
      <c r="AA386" s="85"/>
    </row>
    <row r="387" spans="1:28" x14ac:dyDescent="0.2">
      <c r="A387" s="107">
        <v>2</v>
      </c>
      <c r="B387" s="224">
        <v>44593</v>
      </c>
      <c r="C387" s="106">
        <f t="shared" si="71"/>
        <v>11280</v>
      </c>
      <c r="D387" s="92">
        <f t="shared" si="78"/>
        <v>3472.1941742394702</v>
      </c>
      <c r="E387" s="92">
        <f t="shared" si="78"/>
        <v>385.00700782398337</v>
      </c>
      <c r="F387" s="92">
        <f t="shared" si="78"/>
        <v>88.581138768116091</v>
      </c>
      <c r="G387" s="92">
        <f t="shared" si="77"/>
        <v>315.20264948024095</v>
      </c>
      <c r="H387" s="92">
        <f t="shared" si="77"/>
        <v>234.07812147728185</v>
      </c>
      <c r="I387" s="92">
        <f t="shared" si="77"/>
        <v>363.08144042853985</v>
      </c>
      <c r="J387" s="92">
        <f t="shared" si="77"/>
        <v>151.65280108190197</v>
      </c>
      <c r="K387" s="92">
        <f t="shared" si="77"/>
        <v>377.15381993570156</v>
      </c>
      <c r="L387" s="92">
        <f t="shared" si="77"/>
        <v>929.57333325237073</v>
      </c>
      <c r="M387" s="92">
        <f t="shared" si="77"/>
        <v>357.52060076004454</v>
      </c>
      <c r="N387" s="92">
        <f t="shared" si="77"/>
        <v>0</v>
      </c>
      <c r="O387" s="92">
        <f t="shared" si="77"/>
        <v>1820.1147320211696</v>
      </c>
      <c r="P387" s="92">
        <f t="shared" si="77"/>
        <v>349.50706790826996</v>
      </c>
      <c r="Q387" s="92">
        <f t="shared" si="77"/>
        <v>158.51500565904638</v>
      </c>
      <c r="R387" s="250" t="e">
        <f>IF('Share Price Input'!H388&gt;1,'Share Price Input'!H388,NA())</f>
        <v>#N/A</v>
      </c>
      <c r="S387" s="92" t="e">
        <f t="shared" si="67"/>
        <v>#N/A</v>
      </c>
      <c r="T387" s="92" t="e">
        <f t="shared" si="68"/>
        <v>#N/A</v>
      </c>
      <c r="U387" s="102">
        <f t="shared" si="69"/>
        <v>9002.1753267361364</v>
      </c>
      <c r="V387" s="103">
        <f t="shared" si="70"/>
        <v>9002.1687606361356</v>
      </c>
      <c r="Z387" s="85"/>
      <c r="AA387" s="85"/>
    </row>
    <row r="388" spans="1:28" x14ac:dyDescent="0.2">
      <c r="A388" s="107">
        <v>3</v>
      </c>
      <c r="B388" s="224">
        <v>44621</v>
      </c>
      <c r="C388" s="106">
        <f t="shared" si="71"/>
        <v>11310</v>
      </c>
      <c r="D388" s="92">
        <f t="shared" si="78"/>
        <v>3527.5920572692821</v>
      </c>
      <c r="E388" s="92">
        <f t="shared" si="78"/>
        <v>408.28241370308632</v>
      </c>
      <c r="F388" s="92">
        <f t="shared" si="78"/>
        <v>34.343346718828059</v>
      </c>
      <c r="G388" s="92">
        <f t="shared" si="77"/>
        <v>321.96643245211612</v>
      </c>
      <c r="H388" s="92">
        <f t="shared" si="77"/>
        <v>238.56087132923898</v>
      </c>
      <c r="I388" s="92">
        <f t="shared" si="77"/>
        <v>361.12585569757471</v>
      </c>
      <c r="J388" s="92">
        <f t="shared" si="77"/>
        <v>167.89478549115324</v>
      </c>
      <c r="K388" s="92">
        <f t="shared" si="77"/>
        <v>241.40074133204547</v>
      </c>
      <c r="L388" s="92">
        <f t="shared" si="77"/>
        <v>926.49109092843128</v>
      </c>
      <c r="M388" s="92">
        <f t="shared" si="77"/>
        <v>372.40787850180715</v>
      </c>
      <c r="N388" s="92">
        <f t="shared" si="77"/>
        <v>0</v>
      </c>
      <c r="O388" s="92">
        <f t="shared" si="77"/>
        <v>1830.1278459262885</v>
      </c>
      <c r="P388" s="92">
        <f t="shared" si="77"/>
        <v>287.75283289783982</v>
      </c>
      <c r="Q388" s="92">
        <f t="shared" si="77"/>
        <v>527.07238676608608</v>
      </c>
      <c r="R388" s="250" t="e">
        <f>IF('Share Price Input'!H389&gt;1,'Share Price Input'!H389,NA())</f>
        <v>#N/A</v>
      </c>
      <c r="S388" s="92" t="e">
        <f t="shared" si="67"/>
        <v>#N/A</v>
      </c>
      <c r="T388" s="92" t="e">
        <f t="shared" si="68"/>
        <v>#N/A</v>
      </c>
      <c r="U388" s="102">
        <f t="shared" si="69"/>
        <v>9245.0119729137768</v>
      </c>
      <c r="V388" s="103">
        <f t="shared" si="70"/>
        <v>9245.0054068137761</v>
      </c>
      <c r="Z388" s="85"/>
      <c r="AA388" s="85"/>
    </row>
    <row r="389" spans="1:28" x14ac:dyDescent="0.2">
      <c r="A389" s="107">
        <v>4</v>
      </c>
      <c r="B389" s="224">
        <v>44652</v>
      </c>
      <c r="C389" s="106">
        <f t="shared" si="71"/>
        <v>11340</v>
      </c>
      <c r="D389" s="92">
        <f t="shared" si="78"/>
        <v>3580.3100247513798</v>
      </c>
      <c r="E389" s="92">
        <f t="shared" si="78"/>
        <v>431.90015248210204</v>
      </c>
      <c r="F389" s="92">
        <f t="shared" si="78"/>
        <v>3.6739798447475636</v>
      </c>
      <c r="G389" s="92">
        <f t="shared" si="77"/>
        <v>326.7692791254587</v>
      </c>
      <c r="H389" s="92">
        <f t="shared" si="77"/>
        <v>242.18688631750956</v>
      </c>
      <c r="I389" s="92">
        <f t="shared" si="77"/>
        <v>359.13810918353471</v>
      </c>
      <c r="J389" s="92">
        <f t="shared" si="77"/>
        <v>184.26009366336481</v>
      </c>
      <c r="K389" s="92">
        <f t="shared" si="77"/>
        <v>116.20545989637068</v>
      </c>
      <c r="L389" s="92">
        <f t="shared" si="77"/>
        <v>923.28005047193142</v>
      </c>
      <c r="M389" s="92">
        <f t="shared" si="77"/>
        <v>387.1533652268667</v>
      </c>
      <c r="N389" s="92">
        <f t="shared" si="77"/>
        <v>0</v>
      </c>
      <c r="O389" s="92">
        <f t="shared" si="77"/>
        <v>1840.0855597093901</v>
      </c>
      <c r="P389" s="92">
        <f t="shared" si="77"/>
        <v>230.15091661811584</v>
      </c>
      <c r="Q389" s="92">
        <f t="shared" si="77"/>
        <v>271.72687887210606</v>
      </c>
      <c r="R389" s="250" t="e">
        <f>IF('Share Price Input'!H390&gt;1,'Share Price Input'!H390,NA())</f>
        <v>#N/A</v>
      </c>
      <c r="S389" s="92" t="e">
        <f t="shared" si="67"/>
        <v>#N/A</v>
      </c>
      <c r="T389" s="92" t="e">
        <f t="shared" si="68"/>
        <v>#N/A</v>
      </c>
      <c r="U389" s="102">
        <f t="shared" si="69"/>
        <v>8896.8341900628784</v>
      </c>
      <c r="V389" s="103">
        <f t="shared" si="70"/>
        <v>8896.8276239628776</v>
      </c>
      <c r="Z389" s="85"/>
      <c r="AA389" s="85"/>
    </row>
    <row r="390" spans="1:28" x14ac:dyDescent="0.2">
      <c r="A390" s="107">
        <v>5</v>
      </c>
      <c r="B390" s="224">
        <v>44682</v>
      </c>
      <c r="C390" s="106">
        <f t="shared" si="71"/>
        <v>11370</v>
      </c>
      <c r="D390" s="92">
        <f t="shared" si="78"/>
        <v>3630.2555914571089</v>
      </c>
      <c r="E390" s="92">
        <f t="shared" si="78"/>
        <v>455.82190920753135</v>
      </c>
      <c r="F390" s="92">
        <f t="shared" si="78"/>
        <v>4.6442271849924595</v>
      </c>
      <c r="G390" s="92">
        <f t="shared" si="77"/>
        <v>329.55113153165661</v>
      </c>
      <c r="H390" s="92">
        <f t="shared" si="77"/>
        <v>244.92907321124034</v>
      </c>
      <c r="I390" s="92">
        <f t="shared" si="77"/>
        <v>357.11861419896911</v>
      </c>
      <c r="J390" s="92">
        <f t="shared" si="77"/>
        <v>200.61813980921315</v>
      </c>
      <c r="K390" s="92">
        <f t="shared" si="77"/>
        <v>29.337029701763129</v>
      </c>
      <c r="L390" s="92">
        <f t="shared" si="77"/>
        <v>919.94114170368539</v>
      </c>
      <c r="M390" s="92">
        <f t="shared" si="77"/>
        <v>401.72247855147953</v>
      </c>
      <c r="N390" s="92">
        <f t="shared" si="77"/>
        <v>0</v>
      </c>
      <c r="O390" s="92">
        <f t="shared" si="77"/>
        <v>1849.9869740657473</v>
      </c>
      <c r="P390" s="92">
        <f t="shared" si="77"/>
        <v>177.52538056910515</v>
      </c>
      <c r="Q390" s="92">
        <f t="shared" si="77"/>
        <v>4.335991320473795</v>
      </c>
      <c r="R390" s="250" t="e">
        <f>IF('Share Price Input'!H391&gt;1,'Share Price Input'!H391,NA())</f>
        <v>#N/A</v>
      </c>
      <c r="S390" s="92" t="e">
        <f t="shared" si="67"/>
        <v>#N/A</v>
      </c>
      <c r="T390" s="92" t="e">
        <f t="shared" si="68"/>
        <v>#N/A</v>
      </c>
      <c r="U390" s="102">
        <f t="shared" si="69"/>
        <v>8605.7811164129635</v>
      </c>
      <c r="V390" s="103">
        <f t="shared" si="70"/>
        <v>8605.7745503129627</v>
      </c>
      <c r="Z390" s="85"/>
      <c r="AA390" s="85"/>
    </row>
    <row r="391" spans="1:28" x14ac:dyDescent="0.2">
      <c r="A391" s="107">
        <v>6</v>
      </c>
      <c r="B391" s="224">
        <v>44713</v>
      </c>
      <c r="C391" s="106">
        <f t="shared" si="71"/>
        <v>11400</v>
      </c>
      <c r="D391" s="92">
        <f t="shared" si="78"/>
        <v>3677.3411358908456</v>
      </c>
      <c r="E391" s="92">
        <f t="shared" si="78"/>
        <v>480.00887571890763</v>
      </c>
      <c r="F391" s="92">
        <f t="shared" si="78"/>
        <v>36.998750905885231</v>
      </c>
      <c r="G391" s="92">
        <f t="shared" si="77"/>
        <v>330.27720354992414</v>
      </c>
      <c r="H391" s="92">
        <f t="shared" si="77"/>
        <v>246.7669426570244</v>
      </c>
      <c r="I391" s="92">
        <f t="shared" si="77"/>
        <v>355.06779065789249</v>
      </c>
      <c r="J391" s="92">
        <f t="shared" si="77"/>
        <v>216.83839608618729</v>
      </c>
      <c r="K391" s="92">
        <f t="shared" si="77"/>
        <v>6.3382475769685698E-2</v>
      </c>
      <c r="L391" s="92">
        <f t="shared" si="77"/>
        <v>916.47533147132776</v>
      </c>
      <c r="M391" s="92">
        <f t="shared" si="77"/>
        <v>416.08104973797413</v>
      </c>
      <c r="N391" s="92">
        <f t="shared" si="77"/>
        <v>0</v>
      </c>
      <c r="O391" s="92">
        <f t="shared" si="77"/>
        <v>1859.8311947751772</v>
      </c>
      <c r="P391" s="92">
        <f t="shared" si="77"/>
        <v>130.62909342212203</v>
      </c>
      <c r="Q391" s="92">
        <f t="shared" si="77"/>
        <v>365.62030630517262</v>
      </c>
      <c r="R391" s="250" t="e">
        <f>IF('Share Price Input'!H392&gt;1,'Share Price Input'!H392,NA())</f>
        <v>#N/A</v>
      </c>
      <c r="S391" s="92" t="e">
        <f t="shared" si="67"/>
        <v>#N/A</v>
      </c>
      <c r="T391" s="92" t="e">
        <f t="shared" si="68"/>
        <v>#N/A</v>
      </c>
      <c r="U391" s="102">
        <f t="shared" si="69"/>
        <v>9031.99288755421</v>
      </c>
      <c r="V391" s="103">
        <f t="shared" si="70"/>
        <v>9031.9863214542092</v>
      </c>
      <c r="Z391" s="85"/>
      <c r="AA391" s="85"/>
    </row>
    <row r="392" spans="1:28" x14ac:dyDescent="0.2">
      <c r="A392" s="107">
        <v>7</v>
      </c>
      <c r="B392" s="224">
        <v>44743</v>
      </c>
      <c r="C392" s="106">
        <f t="shared" si="71"/>
        <v>11430</v>
      </c>
      <c r="D392" s="92">
        <f t="shared" si="78"/>
        <v>3721.4840540078858</v>
      </c>
      <c r="E392" s="92">
        <f t="shared" si="78"/>
        <v>504.42181360709537</v>
      </c>
      <c r="F392" s="92">
        <f t="shared" si="78"/>
        <v>92.222882990508353</v>
      </c>
      <c r="G392" s="92">
        <f t="shared" si="77"/>
        <v>328.93841589594342</v>
      </c>
      <c r="H392" s="92">
        <f t="shared" si="77"/>
        <v>247.68676227335419</v>
      </c>
      <c r="I392" s="92">
        <f t="shared" si="77"/>
        <v>352.98606498847369</v>
      </c>
      <c r="J392" s="92">
        <f t="shared" si="77"/>
        <v>232.79143413603884</v>
      </c>
      <c r="K392" s="92">
        <f t="shared" si="77"/>
        <v>34.877586354926194</v>
      </c>
      <c r="L392" s="92">
        <f t="shared" si="77"/>
        <v>912.88362336934381</v>
      </c>
      <c r="M392" s="92">
        <f t="shared" si="77"/>
        <v>430.19540383021001</v>
      </c>
      <c r="N392" s="92">
        <f t="shared" si="77"/>
        <v>0</v>
      </c>
      <c r="O392" s="92">
        <f t="shared" si="77"/>
        <v>1869.6173327827814</v>
      </c>
      <c r="P392" s="92">
        <f t="shared" si="77"/>
        <v>90.132960369679836</v>
      </c>
      <c r="Q392" s="92">
        <f t="shared" si="77"/>
        <v>489.87232438926424</v>
      </c>
      <c r="R392" s="250" t="e">
        <f>IF('Share Price Input'!H393&gt;1,'Share Price Input'!H393,NA())</f>
        <v>#N/A</v>
      </c>
      <c r="S392" s="92" t="e">
        <f t="shared" si="67"/>
        <v>#N/A</v>
      </c>
      <c r="T392" s="92" t="e">
        <f t="shared" si="68"/>
        <v>#N/A</v>
      </c>
      <c r="U392" s="102">
        <f t="shared" si="69"/>
        <v>9308.1040928955044</v>
      </c>
      <c r="V392" s="103">
        <f t="shared" si="70"/>
        <v>9308.0975267955037</v>
      </c>
      <c r="Z392" s="85"/>
      <c r="AA392" s="85"/>
    </row>
    <row r="393" spans="1:28" x14ac:dyDescent="0.2">
      <c r="A393" s="107">
        <v>8</v>
      </c>
      <c r="B393" s="224">
        <v>44774</v>
      </c>
      <c r="C393" s="106">
        <f t="shared" si="71"/>
        <v>11460</v>
      </c>
      <c r="D393" s="92">
        <f t="shared" si="78"/>
        <v>3762.6069041299875</v>
      </c>
      <c r="E393" s="92">
        <f t="shared" si="78"/>
        <v>529.02111787059312</v>
      </c>
      <c r="F393" s="92">
        <f t="shared" si="78"/>
        <v>155.78341147508596</v>
      </c>
      <c r="G393" s="92">
        <f t="shared" ref="G393:Q402" si="79">(SIN(($C393*PI()/180*G$6+G$7*PI()/180))*G$5)+G$5</f>
        <v>325.55150965523461</v>
      </c>
      <c r="H393" s="92">
        <f t="shared" si="79"/>
        <v>247.68165925763813</v>
      </c>
      <c r="I393" s="92">
        <f t="shared" si="79"/>
        <v>350.87387004436744</v>
      </c>
      <c r="J393" s="92">
        <f t="shared" si="79"/>
        <v>248.34995784897959</v>
      </c>
      <c r="K393" s="92">
        <f t="shared" si="79"/>
        <v>126.05764495931848</v>
      </c>
      <c r="L393" s="92">
        <f t="shared" si="79"/>
        <v>909.16705744845649</v>
      </c>
      <c r="M393" s="92">
        <f t="shared" si="79"/>
        <v>444.03243863097958</v>
      </c>
      <c r="N393" s="92">
        <f t="shared" si="79"/>
        <v>0</v>
      </c>
      <c r="O393" s="92">
        <f t="shared" si="79"/>
        <v>1879.3445042792569</v>
      </c>
      <c r="P393" s="92">
        <f t="shared" si="79"/>
        <v>56.616325056964683</v>
      </c>
      <c r="Q393" s="92">
        <f t="shared" si="79"/>
        <v>79.360039465211656</v>
      </c>
      <c r="R393" s="250" t="e">
        <f>IF('Share Price Input'!H394&gt;1,'Share Price Input'!H394,NA())</f>
        <v>#N/A</v>
      </c>
      <c r="S393" s="92" t="e">
        <f t="shared" si="67"/>
        <v>#N/A</v>
      </c>
      <c r="T393" s="92" t="e">
        <f t="shared" si="68"/>
        <v>#N/A</v>
      </c>
      <c r="U393" s="102">
        <f t="shared" si="69"/>
        <v>9114.4398740220713</v>
      </c>
      <c r="V393" s="103">
        <f t="shared" si="70"/>
        <v>9114.4333079220705</v>
      </c>
      <c r="Z393" s="85"/>
      <c r="AA393" s="85"/>
    </row>
    <row r="394" spans="1:28" x14ac:dyDescent="0.2">
      <c r="A394" s="107">
        <v>9</v>
      </c>
      <c r="B394" s="224">
        <v>44805</v>
      </c>
      <c r="C394" s="106">
        <f t="shared" si="71"/>
        <v>11490</v>
      </c>
      <c r="D394" s="92">
        <f t="shared" si="78"/>
        <v>3800.6375428043875</v>
      </c>
      <c r="E394" s="92">
        <f t="shared" si="78"/>
        <v>553.76688116654373</v>
      </c>
      <c r="F394" s="92">
        <f t="shared" si="78"/>
        <v>210.95325350421592</v>
      </c>
      <c r="G394" s="92">
        <f t="shared" si="79"/>
        <v>320.15883694156122</v>
      </c>
      <c r="H394" s="92">
        <f t="shared" si="79"/>
        <v>246.75167173911274</v>
      </c>
      <c r="I394" s="92">
        <f t="shared" si="79"/>
        <v>348.73164501471035</v>
      </c>
      <c r="J394" s="92">
        <f t="shared" si="79"/>
        <v>263.38981911374486</v>
      </c>
      <c r="K394" s="92">
        <f t="shared" si="79"/>
        <v>253.37928187262827</v>
      </c>
      <c r="L394" s="92">
        <f t="shared" si="79"/>
        <v>905.32670991446321</v>
      </c>
      <c r="M394" s="92">
        <f t="shared" si="79"/>
        <v>457.55970233613004</v>
      </c>
      <c r="N394" s="92">
        <f t="shared" si="79"/>
        <v>0</v>
      </c>
      <c r="O394" s="92">
        <f t="shared" si="79"/>
        <v>1889.0118307806977</v>
      </c>
      <c r="P394" s="92">
        <f t="shared" si="79"/>
        <v>30.558681406315827</v>
      </c>
      <c r="Q394" s="92">
        <f t="shared" si="79"/>
        <v>117.75074327475488</v>
      </c>
      <c r="R394" s="250" t="e">
        <f>IF('Share Price Input'!H395&gt;1,'Share Price Input'!H395,NA())</f>
        <v>#N/A</v>
      </c>
      <c r="S394" s="92" t="e">
        <f t="shared" si="67"/>
        <v>#N/A</v>
      </c>
      <c r="T394" s="92" t="e">
        <f t="shared" si="68"/>
        <v>#N/A</v>
      </c>
      <c r="U394" s="102">
        <f t="shared" si="69"/>
        <v>9397.9700337692648</v>
      </c>
      <c r="V394" s="103">
        <f t="shared" si="70"/>
        <v>9397.963467669264</v>
      </c>
      <c r="Z394" s="85"/>
      <c r="AA394" s="85"/>
    </row>
    <row r="395" spans="1:28" x14ac:dyDescent="0.2">
      <c r="A395" s="107">
        <v>10</v>
      </c>
      <c r="B395" s="224">
        <v>44835</v>
      </c>
      <c r="C395" s="106">
        <f t="shared" si="71"/>
        <v>11520</v>
      </c>
      <c r="D395" s="92">
        <f t="shared" si="78"/>
        <v>3835.5092513679633</v>
      </c>
      <c r="E395" s="92">
        <f t="shared" si="78"/>
        <v>578.61895855225396</v>
      </c>
      <c r="F395" s="92">
        <f t="shared" si="78"/>
        <v>243.21348450722789</v>
      </c>
      <c r="G395" s="92">
        <f t="shared" si="79"/>
        <v>312.82783129811168</v>
      </c>
      <c r="H395" s="92">
        <f t="shared" si="79"/>
        <v>244.90374849394425</v>
      </c>
      <c r="I395" s="92">
        <f t="shared" si="79"/>
        <v>346.55983533280187</v>
      </c>
      <c r="J395" s="92">
        <f t="shared" si="79"/>
        <v>277.7910084484547</v>
      </c>
      <c r="K395" s="92">
        <f t="shared" si="79"/>
        <v>388.60180479743906</v>
      </c>
      <c r="L395" s="92">
        <f t="shared" si="79"/>
        <v>901.36369281659529</v>
      </c>
      <c r="M395" s="92">
        <f t="shared" si="79"/>
        <v>470.74546964332876</v>
      </c>
      <c r="N395" s="92">
        <f t="shared" si="79"/>
        <v>0</v>
      </c>
      <c r="O395" s="92">
        <f t="shared" si="79"/>
        <v>1898.6184392079465</v>
      </c>
      <c r="P395" s="92">
        <f t="shared" si="79"/>
        <v>12.332813906511319</v>
      </c>
      <c r="Q395" s="92">
        <f t="shared" si="79"/>
        <v>513.05284133640248</v>
      </c>
      <c r="R395" s="250" t="e">
        <f>IF('Share Price Input'!H396&gt;1,'Share Price Input'!H396,NA())</f>
        <v>#N/A</v>
      </c>
      <c r="S395" s="92" t="e">
        <f t="shared" ref="S395:S458" si="80">IF(R395&gt;0,0,R394)</f>
        <v>#N/A</v>
      </c>
      <c r="T395" s="92" t="e">
        <f t="shared" ref="T395:T458" si="81">IF(R395&gt;0,U395,0)</f>
        <v>#N/A</v>
      </c>
      <c r="U395" s="102">
        <f t="shared" ref="U395:U458" si="82">SUM(D395:Q395)-$U$5</f>
        <v>10024.132613608981</v>
      </c>
      <c r="V395" s="103">
        <f t="shared" ref="V395:V458" si="83">U395-$U$5</f>
        <v>10024.12604750898</v>
      </c>
      <c r="Z395" s="85"/>
      <c r="AA395" s="85"/>
      <c r="AB395" s="85"/>
    </row>
    <row r="396" spans="1:28" x14ac:dyDescent="0.2">
      <c r="A396" s="107">
        <v>11</v>
      </c>
      <c r="B396" s="224">
        <v>44866</v>
      </c>
      <c r="C396" s="106">
        <f t="shared" si="71"/>
        <v>11550</v>
      </c>
      <c r="D396" s="92">
        <f t="shared" si="78"/>
        <v>3867.1608529944028</v>
      </c>
      <c r="E396" s="92">
        <f t="shared" si="78"/>
        <v>603.53703261214946</v>
      </c>
      <c r="F396" s="92">
        <f t="shared" si="78"/>
        <v>244.07425127196228</v>
      </c>
      <c r="G396" s="92">
        <f t="shared" si="79"/>
        <v>303.65016446391257</v>
      </c>
      <c r="H396" s="92">
        <f t="shared" si="79"/>
        <v>242.15169702465062</v>
      </c>
      <c r="I396" s="92">
        <f t="shared" si="79"/>
        <v>344.35889258348431</v>
      </c>
      <c r="J396" s="92">
        <f t="shared" si="79"/>
        <v>291.43861260756296</v>
      </c>
      <c r="K396" s="92">
        <f t="shared" si="79"/>
        <v>501.73205817760072</v>
      </c>
      <c r="L396" s="92">
        <f t="shared" si="79"/>
        <v>897.27915372550228</v>
      </c>
      <c r="M396" s="92">
        <f t="shared" si="79"/>
        <v>483.5588161569641</v>
      </c>
      <c r="N396" s="92">
        <f t="shared" si="79"/>
        <v>0</v>
      </c>
      <c r="O396" s="92">
        <f t="shared" si="79"/>
        <v>1908.1634619654365</v>
      </c>
      <c r="P396" s="92">
        <f t="shared" si="79"/>
        <v>2.1994645029711819</v>
      </c>
      <c r="Q396" s="92">
        <f t="shared" si="79"/>
        <v>318.04560847249917</v>
      </c>
      <c r="R396" s="250" t="e">
        <f>IF('Share Price Input'!H397&gt;1,'Share Price Input'!H397,NA())</f>
        <v>#N/A</v>
      </c>
      <c r="S396" s="92" t="e">
        <f t="shared" si="80"/>
        <v>#N/A</v>
      </c>
      <c r="T396" s="92" t="e">
        <f t="shared" si="81"/>
        <v>#N/A</v>
      </c>
      <c r="U396" s="102">
        <f t="shared" si="82"/>
        <v>10007.343500459099</v>
      </c>
      <c r="V396" s="103">
        <f t="shared" si="83"/>
        <v>10007.336934359098</v>
      </c>
      <c r="Z396" s="85"/>
      <c r="AA396" s="85"/>
    </row>
    <row r="397" spans="1:28" x14ac:dyDescent="0.2">
      <c r="A397" s="107">
        <v>12</v>
      </c>
      <c r="B397" s="224">
        <v>44896</v>
      </c>
      <c r="C397" s="106">
        <f t="shared" ref="C397:C460" si="84">C396+360/12</f>
        <v>11580</v>
      </c>
      <c r="D397" s="92">
        <f t="shared" si="78"/>
        <v>3895.5368200191715</v>
      </c>
      <c r="E397" s="92">
        <f t="shared" si="78"/>
        <v>628.48067886454442</v>
      </c>
      <c r="F397" s="92">
        <f t="shared" si="78"/>
        <v>213.3090277241979</v>
      </c>
      <c r="G397" s="92">
        <f t="shared" si="79"/>
        <v>292.74060004982766</v>
      </c>
      <c r="H397" s="92">
        <f t="shared" si="79"/>
        <v>238.5160803917862</v>
      </c>
      <c r="I397" s="92">
        <f t="shared" si="79"/>
        <v>342.12927440924409</v>
      </c>
      <c r="J397" s="92">
        <f t="shared" si="79"/>
        <v>304.22373152376002</v>
      </c>
      <c r="K397" s="92">
        <f t="shared" si="79"/>
        <v>567.67708253903879</v>
      </c>
      <c r="L397" s="92">
        <f t="shared" si="79"/>
        <v>893.07427540095216</v>
      </c>
      <c r="M397" s="92">
        <f t="shared" si="79"/>
        <v>495.96969091470567</v>
      </c>
      <c r="N397" s="92">
        <f t="shared" si="79"/>
        <v>0</v>
      </c>
      <c r="O397" s="92">
        <f t="shared" si="79"/>
        <v>1917.6460370195523</v>
      </c>
      <c r="P397" s="92">
        <f t="shared" si="79"/>
        <v>0.30360238507034865</v>
      </c>
      <c r="Q397" s="92">
        <f t="shared" si="79"/>
        <v>4.3094336608078265E-3</v>
      </c>
      <c r="R397" s="250" t="e">
        <f>IF('Share Price Input'!H398&gt;1,'Share Price Input'!H398,NA())</f>
        <v>#N/A</v>
      </c>
      <c r="S397" s="92" t="e">
        <f t="shared" si="80"/>
        <v>#N/A</v>
      </c>
      <c r="T397" s="92" t="e">
        <f t="shared" si="81"/>
        <v>#N/A</v>
      </c>
      <c r="U397" s="102">
        <f t="shared" si="82"/>
        <v>9789.6046445755128</v>
      </c>
      <c r="V397" s="103">
        <f t="shared" si="83"/>
        <v>9789.598078475512</v>
      </c>
      <c r="Z397" s="85"/>
      <c r="AA397" s="85"/>
    </row>
    <row r="398" spans="1:28" x14ac:dyDescent="0.2">
      <c r="A398" s="107">
        <v>1</v>
      </c>
      <c r="B398" s="224">
        <v>44927</v>
      </c>
      <c r="C398" s="106">
        <f t="shared" si="84"/>
        <v>11610</v>
      </c>
      <c r="D398" s="92">
        <f t="shared" si="78"/>
        <v>3920.5873713538867</v>
      </c>
      <c r="E398" s="92">
        <f t="shared" si="78"/>
        <v>653.40943134209112</v>
      </c>
      <c r="F398" s="92">
        <f t="shared" si="78"/>
        <v>159.01422929057941</v>
      </c>
      <c r="G398" s="92">
        <f t="shared" si="79"/>
        <v>280.23555845853156</v>
      </c>
      <c r="H398" s="92">
        <f t="shared" si="79"/>
        <v>234.02406356875761</v>
      </c>
      <c r="I398" s="92">
        <f t="shared" si="79"/>
        <v>339.87144441505535</v>
      </c>
      <c r="J398" s="92">
        <f t="shared" si="79"/>
        <v>316.04434726816055</v>
      </c>
      <c r="K398" s="92">
        <f t="shared" si="79"/>
        <v>571.80988135006191</v>
      </c>
      <c r="L398" s="92">
        <f t="shared" si="79"/>
        <v>888.75027544933789</v>
      </c>
      <c r="M398" s="92">
        <f t="shared" si="79"/>
        <v>507.94898686559816</v>
      </c>
      <c r="N398" s="92">
        <f t="shared" si="79"/>
        <v>0</v>
      </c>
      <c r="O398" s="92">
        <f t="shared" si="79"/>
        <v>1927.0653079764729</v>
      </c>
      <c r="P398" s="92">
        <f t="shared" si="79"/>
        <v>6.6723500355593615</v>
      </c>
      <c r="Q398" s="92">
        <f t="shared" si="79"/>
        <v>321.01776537521454</v>
      </c>
      <c r="R398" s="250" t="e">
        <f>IF('Share Price Input'!H399&gt;1,'Share Price Input'!H399,NA())</f>
        <v>#N/A</v>
      </c>
      <c r="S398" s="92" t="e">
        <f t="shared" si="80"/>
        <v>#N/A</v>
      </c>
      <c r="T398" s="92" t="e">
        <f t="shared" si="81"/>
        <v>#N/A</v>
      </c>
      <c r="U398" s="102">
        <f t="shared" si="82"/>
        <v>10126.444446649308</v>
      </c>
      <c r="V398" s="103">
        <f t="shared" si="83"/>
        <v>10126.437880549307</v>
      </c>
      <c r="Z398" s="85"/>
      <c r="AA398" s="85"/>
    </row>
    <row r="399" spans="1:28" x14ac:dyDescent="0.2">
      <c r="A399" s="107">
        <v>2</v>
      </c>
      <c r="B399" s="224">
        <v>44958</v>
      </c>
      <c r="C399" s="106">
        <f t="shared" si="84"/>
        <v>11640</v>
      </c>
      <c r="D399" s="92">
        <f t="shared" si="78"/>
        <v>3942.2685598192711</v>
      </c>
      <c r="E399" s="92">
        <f t="shared" si="78"/>
        <v>678.28284823955403</v>
      </c>
      <c r="F399" s="92">
        <f t="shared" si="78"/>
        <v>95.478497265775417</v>
      </c>
      <c r="G399" s="92">
        <f t="shared" si="79"/>
        <v>266.29141099363846</v>
      </c>
      <c r="H399" s="92">
        <f t="shared" si="79"/>
        <v>228.70921046778585</v>
      </c>
      <c r="I399" s="92">
        <f t="shared" si="79"/>
        <v>337.58587207198218</v>
      </c>
      <c r="J399" s="92">
        <f t="shared" si="79"/>
        <v>326.80613809497083</v>
      </c>
      <c r="K399" s="92">
        <f t="shared" si="79"/>
        <v>513.21377538490708</v>
      </c>
      <c r="L399" s="92">
        <f t="shared" si="79"/>
        <v>884.30840597109602</v>
      </c>
      <c r="M399" s="92">
        <f t="shared" si="79"/>
        <v>519.46860913442742</v>
      </c>
      <c r="N399" s="92">
        <f t="shared" si="79"/>
        <v>0</v>
      </c>
      <c r="O399" s="92">
        <f t="shared" si="79"/>
        <v>1936.4204241595246</v>
      </c>
      <c r="P399" s="92">
        <f t="shared" si="79"/>
        <v>21.214595212329186</v>
      </c>
      <c r="Q399" s="92">
        <f t="shared" si="79"/>
        <v>511.87528902845673</v>
      </c>
      <c r="R399" s="250" t="e">
        <f>IF('Share Price Input'!H400&gt;1,'Share Price Input'!H400,NA())</f>
        <v>#N/A</v>
      </c>
      <c r="S399" s="92" t="e">
        <f t="shared" si="80"/>
        <v>#N/A</v>
      </c>
      <c r="T399" s="92" t="e">
        <f t="shared" si="81"/>
        <v>#N/A</v>
      </c>
      <c r="U399" s="102">
        <f t="shared" si="82"/>
        <v>10261.917069743718</v>
      </c>
      <c r="V399" s="103">
        <f t="shared" si="83"/>
        <v>10261.910503643718</v>
      </c>
      <c r="Z399" s="85"/>
      <c r="AA399" s="85"/>
    </row>
    <row r="400" spans="1:28" x14ac:dyDescent="0.2">
      <c r="A400" s="107">
        <v>3</v>
      </c>
      <c r="B400" s="224">
        <v>44986</v>
      </c>
      <c r="C400" s="106">
        <f t="shared" si="84"/>
        <v>11670</v>
      </c>
      <c r="D400" s="92">
        <f t="shared" si="78"/>
        <v>3960.5423492434447</v>
      </c>
      <c r="E400" s="92">
        <f t="shared" si="78"/>
        <v>703.06057752236484</v>
      </c>
      <c r="F400" s="92">
        <f t="shared" si="78"/>
        <v>39.422388876024328</v>
      </c>
      <c r="G400" s="92">
        <f t="shared" si="79"/>
        <v>251.08252448959556</v>
      </c>
      <c r="H400" s="92">
        <f t="shared" si="79"/>
        <v>222.61123315362522</v>
      </c>
      <c r="I400" s="92">
        <f t="shared" si="79"/>
        <v>335.27303261955967</v>
      </c>
      <c r="J400" s="92">
        <f t="shared" si="79"/>
        <v>336.42323107501318</v>
      </c>
      <c r="K400" s="92">
        <f t="shared" si="79"/>
        <v>404.88572759901888</v>
      </c>
      <c r="L400" s="92">
        <f t="shared" si="79"/>
        <v>879.74995319813399</v>
      </c>
      <c r="M400" s="92">
        <f t="shared" si="79"/>
        <v>530.50154091223624</v>
      </c>
      <c r="N400" s="92">
        <f t="shared" si="79"/>
        <v>0</v>
      </c>
      <c r="O400" s="92">
        <f t="shared" si="79"/>
        <v>1945.7105406860026</v>
      </c>
      <c r="P400" s="92">
        <f t="shared" si="79"/>
        <v>43.722294413572513</v>
      </c>
      <c r="Q400" s="92">
        <f t="shared" si="79"/>
        <v>115.2451261554738</v>
      </c>
      <c r="R400" s="250" t="e">
        <f>IF('Share Price Input'!H401&gt;1,'Share Price Input'!H401,NA())</f>
        <v>#N/A</v>
      </c>
      <c r="S400" s="92" t="e">
        <f t="shared" si="80"/>
        <v>#N/A</v>
      </c>
      <c r="T400" s="92" t="e">
        <f t="shared" si="81"/>
        <v>#N/A</v>
      </c>
      <c r="U400" s="102">
        <f t="shared" si="82"/>
        <v>9768.2239538440645</v>
      </c>
      <c r="V400" s="103">
        <f t="shared" si="83"/>
        <v>9768.2173877440637</v>
      </c>
      <c r="Z400" s="85"/>
      <c r="AA400" s="85"/>
    </row>
    <row r="401" spans="1:28" x14ac:dyDescent="0.2">
      <c r="A401" s="107">
        <v>4</v>
      </c>
      <c r="B401" s="224">
        <v>45017</v>
      </c>
      <c r="C401" s="106">
        <f t="shared" si="84"/>
        <v>11700</v>
      </c>
      <c r="D401" s="92">
        <f t="shared" si="78"/>
        <v>3975.3766811902756</v>
      </c>
      <c r="E401" s="92">
        <f t="shared" si="78"/>
        <v>727.70242238954449</v>
      </c>
      <c r="F401" s="92">
        <f t="shared" si="78"/>
        <v>5.5980654381453547</v>
      </c>
      <c r="G401" s="92">
        <f t="shared" si="79"/>
        <v>234.79908091356015</v>
      </c>
      <c r="H401" s="92">
        <f t="shared" si="79"/>
        <v>215.77569511888174</v>
      </c>
      <c r="I401" s="92">
        <f t="shared" si="79"/>
        <v>332.93340696698078</v>
      </c>
      <c r="J401" s="92">
        <f t="shared" si="79"/>
        <v>344.81888731253298</v>
      </c>
      <c r="K401" s="92">
        <f t="shared" si="79"/>
        <v>270.85353985602046</v>
      </c>
      <c r="L401" s="92">
        <f t="shared" si="79"/>
        <v>875.07623712138036</v>
      </c>
      <c r="M401" s="92">
        <f t="shared" si="79"/>
        <v>541.02190681846253</v>
      </c>
      <c r="N401" s="92">
        <f t="shared" si="79"/>
        <v>0</v>
      </c>
      <c r="O401" s="92">
        <f t="shared" si="79"/>
        <v>1954.9348185434717</v>
      </c>
      <c r="P401" s="92">
        <f t="shared" si="79"/>
        <v>73.873449178762314</v>
      </c>
      <c r="Q401" s="92">
        <f t="shared" si="79"/>
        <v>81.530303570769377</v>
      </c>
      <c r="R401" s="250" t="e">
        <f>IF('Share Price Input'!H402&gt;1,'Share Price Input'!H402,NA())</f>
        <v>#N/A</v>
      </c>
      <c r="S401" s="92" t="e">
        <f t="shared" si="80"/>
        <v>#N/A</v>
      </c>
      <c r="T401" s="92" t="e">
        <f t="shared" si="81"/>
        <v>#N/A</v>
      </c>
      <c r="U401" s="102">
        <f t="shared" si="82"/>
        <v>9634.2879283187867</v>
      </c>
      <c r="V401" s="103">
        <f t="shared" si="83"/>
        <v>9634.2813622187859</v>
      </c>
      <c r="Z401" s="85"/>
      <c r="AA401" s="85"/>
    </row>
    <row r="402" spans="1:28" x14ac:dyDescent="0.2">
      <c r="A402" s="107">
        <v>5</v>
      </c>
      <c r="B402" s="224">
        <v>45047</v>
      </c>
      <c r="C402" s="106">
        <f t="shared" si="84"/>
        <v>11730</v>
      </c>
      <c r="D402" s="92">
        <f t="shared" si="78"/>
        <v>3986.7455312007933</v>
      </c>
      <c r="E402" s="92">
        <f t="shared" si="78"/>
        <v>752.16840648480843</v>
      </c>
      <c r="F402" s="92">
        <f t="shared" si="78"/>
        <v>2.9069988901779737</v>
      </c>
      <c r="G402" s="92">
        <f t="shared" si="79"/>
        <v>217.64469920440297</v>
      </c>
      <c r="H402" s="92">
        <f t="shared" si="79"/>
        <v>208.25367083803496</v>
      </c>
      <c r="I402" s="92">
        <f t="shared" si="79"/>
        <v>330.56748159309694</v>
      </c>
      <c r="J402" s="92">
        <f t="shared" si="79"/>
        <v>351.92611427765451</v>
      </c>
      <c r="K402" s="92">
        <f t="shared" si="79"/>
        <v>140.84634432674682</v>
      </c>
      <c r="L402" s="92">
        <f t="shared" si="79"/>
        <v>870.28861110855109</v>
      </c>
      <c r="M402" s="92">
        <f t="shared" si="79"/>
        <v>551.00503358611775</v>
      </c>
      <c r="N402" s="92">
        <f t="shared" si="79"/>
        <v>0</v>
      </c>
      <c r="O402" s="92">
        <f t="shared" si="79"/>
        <v>1964.0924246655486</v>
      </c>
      <c r="P402" s="92">
        <f t="shared" si="79"/>
        <v>111.2367126460714</v>
      </c>
      <c r="Q402" s="92">
        <f t="shared" si="79"/>
        <v>491.5180947406343</v>
      </c>
      <c r="R402" s="250" t="e">
        <f>IF('Share Price Input'!H403&gt;1,'Share Price Input'!H403,NA())</f>
        <v>#N/A</v>
      </c>
      <c r="S402" s="92" t="e">
        <f t="shared" si="80"/>
        <v>#N/A</v>
      </c>
      <c r="T402" s="92" t="e">
        <f t="shared" si="81"/>
        <v>#N/A</v>
      </c>
      <c r="U402" s="102">
        <f t="shared" si="82"/>
        <v>9979.1935574626405</v>
      </c>
      <c r="V402" s="103">
        <f t="shared" si="83"/>
        <v>9979.1869913626397</v>
      </c>
      <c r="Z402" s="85"/>
      <c r="AA402" s="85"/>
    </row>
    <row r="403" spans="1:28" x14ac:dyDescent="0.2">
      <c r="A403" s="107">
        <v>6</v>
      </c>
      <c r="B403" s="224">
        <v>45078</v>
      </c>
      <c r="C403" s="106">
        <f t="shared" si="84"/>
        <v>11760</v>
      </c>
      <c r="D403" s="92">
        <f t="shared" si="78"/>
        <v>3994.6289544489159</v>
      </c>
      <c r="E403" s="92">
        <f t="shared" si="78"/>
        <v>776.4188387500252</v>
      </c>
      <c r="F403" s="92">
        <f t="shared" si="78"/>
        <v>32.057391227770083</v>
      </c>
      <c r="G403" s="92">
        <f t="shared" ref="G403:Q412" si="85">(SIN(($C403*PI()/180*G$6+G$7*PI()/180))*G$5)+G$5</f>
        <v>199.83388908694064</v>
      </c>
      <c r="H403" s="92">
        <f t="shared" si="85"/>
        <v>200.10136414393668</v>
      </c>
      <c r="I403" s="92">
        <f t="shared" si="85"/>
        <v>328.17574844526683</v>
      </c>
      <c r="J403" s="92">
        <f t="shared" si="85"/>
        <v>357.68820036840998</v>
      </c>
      <c r="K403" s="92">
        <f t="shared" si="85"/>
        <v>43.700506097307567</v>
      </c>
      <c r="L403" s="92">
        <f t="shared" si="85"/>
        <v>865.38846151225528</v>
      </c>
      <c r="M403" s="92">
        <f t="shared" si="85"/>
        <v>560.42750792764775</v>
      </c>
      <c r="N403" s="92">
        <f t="shared" si="85"/>
        <v>0</v>
      </c>
      <c r="O403" s="92">
        <f t="shared" si="85"/>
        <v>1973.1825320071282</v>
      </c>
      <c r="P403" s="92">
        <f t="shared" si="85"/>
        <v>155.27756046411781</v>
      </c>
      <c r="Q403" s="92">
        <f t="shared" si="85"/>
        <v>362.79799698834449</v>
      </c>
      <c r="R403" s="250" t="e">
        <f>IF('Share Price Input'!H404&gt;1,'Share Price Input'!H404,NA())</f>
        <v>#N/A</v>
      </c>
      <c r="S403" s="92" t="e">
        <f t="shared" si="80"/>
        <v>#N/A</v>
      </c>
      <c r="T403" s="92" t="e">
        <f t="shared" si="81"/>
        <v>#N/A</v>
      </c>
      <c r="U403" s="102">
        <f t="shared" si="82"/>
        <v>9849.6723853680669</v>
      </c>
      <c r="V403" s="103">
        <f t="shared" si="83"/>
        <v>9849.6658192680661</v>
      </c>
      <c r="Z403" s="85"/>
      <c r="AA403" s="85"/>
    </row>
    <row r="404" spans="1:28" x14ac:dyDescent="0.2">
      <c r="A404" s="107">
        <v>7</v>
      </c>
      <c r="B404" s="224">
        <v>45108</v>
      </c>
      <c r="C404" s="106">
        <f t="shared" si="84"/>
        <v>11790</v>
      </c>
      <c r="D404" s="92">
        <f t="shared" ref="D404:F423" si="86">(SIN(($C404*PI()/180*D$6+D$7*PI()/180))*D$5)+D$5</f>
        <v>3999.013120731463</v>
      </c>
      <c r="E404" s="92">
        <f t="shared" si="86"/>
        <v>800.41437781584671</v>
      </c>
      <c r="F404" s="92">
        <f t="shared" si="86"/>
        <v>85.377798560767502</v>
      </c>
      <c r="G404" s="92">
        <f t="shared" si="85"/>
        <v>181.58936870059031</v>
      </c>
      <c r="H404" s="92">
        <f t="shared" si="85"/>
        <v>191.37968827824687</v>
      </c>
      <c r="I404" s="92">
        <f t="shared" si="85"/>
        <v>325.75870483706444</v>
      </c>
      <c r="J404" s="92">
        <f t="shared" si="85"/>
        <v>362.05916743685418</v>
      </c>
      <c r="K404" s="92">
        <f t="shared" si="85"/>
        <v>0.9635467981659076</v>
      </c>
      <c r="L404" s="92">
        <f t="shared" si="85"/>
        <v>860.37720726855218</v>
      </c>
      <c r="M404" s="92">
        <f t="shared" si="85"/>
        <v>569.26723144579057</v>
      </c>
      <c r="N404" s="92">
        <f t="shared" si="85"/>
        <v>0</v>
      </c>
      <c r="O404" s="92">
        <f t="shared" si="85"/>
        <v>1982.2043196190807</v>
      </c>
      <c r="P404" s="92">
        <f t="shared" si="85"/>
        <v>205.36593777608078</v>
      </c>
      <c r="Q404" s="92">
        <f t="shared" si="85"/>
        <v>3.8084044831363144</v>
      </c>
      <c r="R404" s="250" t="e">
        <f>IF('Share Price Input'!H405&gt;1,'Share Price Input'!H405,NA())</f>
        <v>#N/A</v>
      </c>
      <c r="S404" s="92" t="e">
        <f t="shared" si="80"/>
        <v>#N/A</v>
      </c>
      <c r="T404" s="92" t="e">
        <f t="shared" si="81"/>
        <v>#N/A</v>
      </c>
      <c r="U404" s="102">
        <f t="shared" si="82"/>
        <v>9567.5723076516388</v>
      </c>
      <c r="V404" s="103">
        <f t="shared" si="83"/>
        <v>9567.565741551638</v>
      </c>
      <c r="Z404" s="85"/>
      <c r="AA404" s="85"/>
    </row>
    <row r="405" spans="1:28" x14ac:dyDescent="0.2">
      <c r="A405" s="107">
        <v>8</v>
      </c>
      <c r="B405" s="224">
        <v>45139</v>
      </c>
      <c r="C405" s="106">
        <f t="shared" si="84"/>
        <v>11820</v>
      </c>
      <c r="D405" s="92">
        <f t="shared" si="86"/>
        <v>3999.8903387310243</v>
      </c>
      <c r="E405" s="92">
        <f t="shared" si="86"/>
        <v>824.1160958250407</v>
      </c>
      <c r="F405" s="92">
        <f t="shared" si="86"/>
        <v>148.83600793237727</v>
      </c>
      <c r="G405" s="92">
        <f t="shared" si="85"/>
        <v>163.1392795845739</v>
      </c>
      <c r="H405" s="92">
        <f t="shared" si="85"/>
        <v>182.15381075362583</v>
      </c>
      <c r="I405" s="92">
        <f t="shared" si="85"/>
        <v>323.31685334487395</v>
      </c>
      <c r="J405" s="92">
        <f t="shared" si="85"/>
        <v>365.0041376683605</v>
      </c>
      <c r="K405" s="92">
        <f t="shared" si="85"/>
        <v>22.114776832130815</v>
      </c>
      <c r="L405" s="92">
        <f t="shared" si="85"/>
        <v>855.25629948606513</v>
      </c>
      <c r="M405" s="92">
        <f t="shared" si="85"/>
        <v>577.5034724606387</v>
      </c>
      <c r="N405" s="92">
        <f t="shared" si="85"/>
        <v>0</v>
      </c>
      <c r="O405" s="92">
        <f t="shared" si="85"/>
        <v>1991.1569727223962</v>
      </c>
      <c r="P405" s="92">
        <f t="shared" si="85"/>
        <v>260.7852728773031</v>
      </c>
      <c r="Q405" s="92">
        <f t="shared" si="85"/>
        <v>274.75821520812934</v>
      </c>
      <c r="R405" s="250" t="e">
        <f>IF('Share Price Input'!H406&gt;1,'Share Price Input'!H406,NA())</f>
        <v>#N/A</v>
      </c>
      <c r="S405" s="92" t="e">
        <f t="shared" si="80"/>
        <v>#N/A</v>
      </c>
      <c r="T405" s="92" t="e">
        <f t="shared" si="81"/>
        <v>#N/A</v>
      </c>
      <c r="U405" s="102">
        <f t="shared" si="82"/>
        <v>9988.0249673265389</v>
      </c>
      <c r="V405" s="103">
        <f t="shared" si="83"/>
        <v>9988.0184012265381</v>
      </c>
      <c r="Z405" s="85"/>
      <c r="AA405" s="85"/>
    </row>
    <row r="406" spans="1:28" x14ac:dyDescent="0.2">
      <c r="A406" s="107">
        <v>9</v>
      </c>
      <c r="B406" s="224">
        <v>45170</v>
      </c>
      <c r="C406" s="106">
        <f t="shared" si="84"/>
        <v>11850</v>
      </c>
      <c r="D406" s="92">
        <f t="shared" si="86"/>
        <v>3997.2590695091476</v>
      </c>
      <c r="E406" s="92">
        <f t="shared" si="86"/>
        <v>847.48554158497313</v>
      </c>
      <c r="F406" s="92">
        <f t="shared" si="86"/>
        <v>205.73186358049776</v>
      </c>
      <c r="G406" s="92">
        <f t="shared" si="85"/>
        <v>144.7143338453526</v>
      </c>
      <c r="H406" s="92">
        <f t="shared" si="85"/>
        <v>172.49266642842503</v>
      </c>
      <c r="I406" s="92">
        <f t="shared" si="85"/>
        <v>320.85070170338781</v>
      </c>
      <c r="J406" s="92">
        <f t="shared" si="85"/>
        <v>366.49961188661189</v>
      </c>
      <c r="K406" s="92">
        <f t="shared" si="85"/>
        <v>102.46272824777449</v>
      </c>
      <c r="L406" s="92">
        <f t="shared" si="85"/>
        <v>850.02722102579071</v>
      </c>
      <c r="M406" s="92">
        <f t="shared" si="85"/>
        <v>585.11691463135548</v>
      </c>
      <c r="N406" s="92">
        <f t="shared" si="85"/>
        <v>0</v>
      </c>
      <c r="O406" s="92">
        <f t="shared" si="85"/>
        <v>2000.0396827817608</v>
      </c>
      <c r="P406" s="92">
        <f t="shared" si="85"/>
        <v>320.74272859564741</v>
      </c>
      <c r="Q406" s="92">
        <f t="shared" si="85"/>
        <v>526.39897472770213</v>
      </c>
      <c r="R406" s="250" t="e">
        <f>IF('Share Price Input'!H407&gt;1,'Share Price Input'!H407,NA())</f>
        <v>#N/A</v>
      </c>
      <c r="S406" s="92" t="e">
        <f t="shared" si="80"/>
        <v>#N/A</v>
      </c>
      <c r="T406" s="92" t="e">
        <f t="shared" si="81"/>
        <v>#N/A</v>
      </c>
      <c r="U406" s="102">
        <f t="shared" si="82"/>
        <v>10439.815472448427</v>
      </c>
      <c r="V406" s="103">
        <f t="shared" si="83"/>
        <v>10439.808906348426</v>
      </c>
      <c r="Z406" s="85"/>
      <c r="AA406" s="85"/>
    </row>
    <row r="407" spans="1:28" x14ac:dyDescent="0.2">
      <c r="A407" s="107">
        <v>10</v>
      </c>
      <c r="B407" s="224">
        <v>45200</v>
      </c>
      <c r="C407" s="106">
        <f t="shared" si="84"/>
        <v>11880</v>
      </c>
      <c r="D407" s="92">
        <f t="shared" si="86"/>
        <v>3991.1239292061596</v>
      </c>
      <c r="E407" s="92">
        <f t="shared" si="86"/>
        <v>870.48480294682167</v>
      </c>
      <c r="F407" s="92">
        <f t="shared" si="86"/>
        <v>241.09220977082805</v>
      </c>
      <c r="G407" s="92">
        <f t="shared" si="85"/>
        <v>126.54492917998897</v>
      </c>
      <c r="H407" s="92">
        <f t="shared" si="85"/>
        <v>162.4684424321367</v>
      </c>
      <c r="I407" s="92">
        <f t="shared" si="85"/>
        <v>318.36076270003258</v>
      </c>
      <c r="J407" s="92">
        <f t="shared" si="85"/>
        <v>366.53365706357465</v>
      </c>
      <c r="K407" s="92">
        <f t="shared" si="85"/>
        <v>224.18575008563266</v>
      </c>
      <c r="L407" s="92">
        <f t="shared" si="85"/>
        <v>844.69148607169916</v>
      </c>
      <c r="M407" s="92">
        <f t="shared" si="85"/>
        <v>592.08970225852386</v>
      </c>
      <c r="N407" s="92">
        <f t="shared" si="85"/>
        <v>0</v>
      </c>
      <c r="O407" s="92">
        <f t="shared" si="85"/>
        <v>2008.8516475785862</v>
      </c>
      <c r="P407" s="92">
        <f t="shared" si="85"/>
        <v>384.38054473690204</v>
      </c>
      <c r="Q407" s="92">
        <f t="shared" si="85"/>
        <v>155.75047148924568</v>
      </c>
      <c r="R407" s="250" t="e">
        <f>IF('Share Price Input'!H408&gt;1,'Share Price Input'!H408,NA())</f>
        <v>#N/A</v>
      </c>
      <c r="S407" s="92" t="e">
        <f t="shared" si="80"/>
        <v>#N/A</v>
      </c>
      <c r="T407" s="92" t="e">
        <f t="shared" si="81"/>
        <v>#N/A</v>
      </c>
      <c r="U407" s="102">
        <f t="shared" si="82"/>
        <v>10286.55176942013</v>
      </c>
      <c r="V407" s="103">
        <f t="shared" si="83"/>
        <v>10286.545203320129</v>
      </c>
      <c r="Z407" s="85"/>
      <c r="AA407" s="85"/>
      <c r="AB407" s="85"/>
    </row>
    <row r="408" spans="1:28" x14ac:dyDescent="0.2">
      <c r="A408" s="107">
        <v>11</v>
      </c>
      <c r="B408" s="224">
        <v>45231</v>
      </c>
      <c r="C408" s="106">
        <f t="shared" si="84"/>
        <v>11910</v>
      </c>
      <c r="D408" s="92">
        <f t="shared" si="86"/>
        <v>3981.4956809428863</v>
      </c>
      <c r="E408" s="92">
        <f t="shared" si="86"/>
        <v>893.07656831028066</v>
      </c>
      <c r="F408" s="92">
        <f t="shared" si="86"/>
        <v>245.61134287529524</v>
      </c>
      <c r="G408" s="92">
        <f t="shared" si="85"/>
        <v>108.85826783109077</v>
      </c>
      <c r="H408" s="92">
        <f t="shared" si="85"/>
        <v>152.15603879019716</v>
      </c>
      <c r="I408" s="92">
        <f t="shared" si="85"/>
        <v>315.84755406834796</v>
      </c>
      <c r="J408" s="92">
        <f t="shared" si="85"/>
        <v>365.10600153822884</v>
      </c>
      <c r="K408" s="92">
        <f t="shared" si="85"/>
        <v>360.28495599318239</v>
      </c>
      <c r="L408" s="92">
        <f t="shared" si="85"/>
        <v>839.25063969227745</v>
      </c>
      <c r="M408" s="92">
        <f t="shared" si="85"/>
        <v>598.40548216086358</v>
      </c>
      <c r="N408" s="92">
        <f t="shared" si="85"/>
        <v>0</v>
      </c>
      <c r="O408" s="92">
        <f t="shared" si="85"/>
        <v>2017.5920712834563</v>
      </c>
      <c r="P408" s="92">
        <f t="shared" si="85"/>
        <v>450.78830932845733</v>
      </c>
      <c r="Q408" s="92">
        <f t="shared" si="85"/>
        <v>50.95862160377402</v>
      </c>
      <c r="R408" s="250" t="e">
        <f>IF('Share Price Input'!H409&gt;1,'Share Price Input'!H409,NA())</f>
        <v>#N/A</v>
      </c>
      <c r="S408" s="92" t="e">
        <f t="shared" si="80"/>
        <v>#N/A</v>
      </c>
      <c r="T408" s="92" t="e">
        <f t="shared" si="81"/>
        <v>#N/A</v>
      </c>
      <c r="U408" s="102">
        <f t="shared" si="82"/>
        <v>10379.424968318335</v>
      </c>
      <c r="V408" s="103">
        <f t="shared" si="83"/>
        <v>10379.418402218334</v>
      </c>
      <c r="Z408" s="85"/>
      <c r="AA408" s="85"/>
    </row>
    <row r="409" spans="1:28" x14ac:dyDescent="0.2">
      <c r="A409" s="107">
        <v>12</v>
      </c>
      <c r="B409" s="224">
        <v>45261</v>
      </c>
      <c r="C409" s="106">
        <f t="shared" si="84"/>
        <v>11940</v>
      </c>
      <c r="D409" s="92">
        <f t="shared" si="86"/>
        <v>3968.3912159384836</v>
      </c>
      <c r="E409" s="92">
        <f t="shared" si="86"/>
        <v>915.22418715399976</v>
      </c>
      <c r="F409" s="92">
        <f t="shared" si="86"/>
        <v>218.0999726901324</v>
      </c>
      <c r="G409" s="92">
        <f t="shared" si="85"/>
        <v>91.875515499835515</v>
      </c>
      <c r="H409" s="92">
        <f t="shared" si="85"/>
        <v>141.63250877828926</v>
      </c>
      <c r="I409" s="92">
        <f t="shared" si="85"/>
        <v>313.31159838033062</v>
      </c>
      <c r="J409" s="92">
        <f t="shared" si="85"/>
        <v>362.22803718426854</v>
      </c>
      <c r="K409" s="92">
        <f t="shared" si="85"/>
        <v>480.57273694229667</v>
      </c>
      <c r="L409" s="92">
        <f t="shared" si="85"/>
        <v>833.70625739312425</v>
      </c>
      <c r="M409" s="92">
        <f t="shared" si="85"/>
        <v>604.04944202812089</v>
      </c>
      <c r="N409" s="92">
        <f t="shared" si="85"/>
        <v>0</v>
      </c>
      <c r="O409" s="92">
        <f t="shared" si="85"/>
        <v>2026.2601645279969</v>
      </c>
      <c r="P409" s="92">
        <f t="shared" si="85"/>
        <v>519.01598310711461</v>
      </c>
      <c r="Q409" s="92">
        <f t="shared" si="85"/>
        <v>463.12508258323788</v>
      </c>
      <c r="R409" s="250" t="e">
        <f>IF('Share Price Input'!H410&gt;1,'Share Price Input'!H410,NA())</f>
        <v>#N/A</v>
      </c>
      <c r="S409" s="92" t="e">
        <f t="shared" si="80"/>
        <v>#N/A</v>
      </c>
      <c r="T409" s="92" t="e">
        <f t="shared" si="81"/>
        <v>#N/A</v>
      </c>
      <c r="U409" s="102">
        <f t="shared" si="82"/>
        <v>10937.486136107231</v>
      </c>
      <c r="V409" s="103">
        <f t="shared" si="83"/>
        <v>10937.47957000723</v>
      </c>
      <c r="Z409" s="85"/>
      <c r="AA409" s="85"/>
    </row>
    <row r="410" spans="1:28" x14ac:dyDescent="0.2">
      <c r="A410" s="107">
        <v>1</v>
      </c>
      <c r="B410" s="224">
        <v>45292</v>
      </c>
      <c r="C410" s="106">
        <f t="shared" si="84"/>
        <v>11970</v>
      </c>
      <c r="D410" s="92">
        <f t="shared" si="86"/>
        <v>3951.8335238774944</v>
      </c>
      <c r="E410" s="92">
        <f t="shared" si="86"/>
        <v>936.89172949357589</v>
      </c>
      <c r="F410" s="92">
        <f t="shared" si="86"/>
        <v>165.79820529256332</v>
      </c>
      <c r="G410" s="92">
        <f t="shared" si="85"/>
        <v>75.80903574388158</v>
      </c>
      <c r="H410" s="92">
        <f t="shared" si="85"/>
        <v>130.97648318776874</v>
      </c>
      <c r="I410" s="92">
        <f t="shared" si="85"/>
        <v>310.7534229377776</v>
      </c>
      <c r="J410" s="92">
        <f t="shared" si="85"/>
        <v>357.92272850947154</v>
      </c>
      <c r="K410" s="92">
        <f t="shared" si="85"/>
        <v>558.36855150042516</v>
      </c>
      <c r="L410" s="92">
        <f t="shared" si="85"/>
        <v>828.05994466072548</v>
      </c>
      <c r="M410" s="92">
        <f t="shared" si="85"/>
        <v>609.00834516017335</v>
      </c>
      <c r="N410" s="92">
        <f t="shared" si="85"/>
        <v>0</v>
      </c>
      <c r="O410" s="92">
        <f t="shared" si="85"/>
        <v>2034.8551444761742</v>
      </c>
      <c r="P410" s="92">
        <f t="shared" si="85"/>
        <v>588.08749092075016</v>
      </c>
      <c r="Q410" s="92">
        <f t="shared" si="85"/>
        <v>404.61883506986089</v>
      </c>
      <c r="R410" s="250" t="e">
        <f>IF('Share Price Input'!H411&gt;1,'Share Price Input'!H411,NA())</f>
        <v>#N/A</v>
      </c>
      <c r="S410" s="92" t="e">
        <f t="shared" si="80"/>
        <v>#N/A</v>
      </c>
      <c r="T410" s="92" t="e">
        <f t="shared" si="81"/>
        <v>#N/A</v>
      </c>
      <c r="U410" s="102">
        <f t="shared" si="82"/>
        <v>10952.976874730643</v>
      </c>
      <c r="V410" s="103">
        <f t="shared" si="83"/>
        <v>10952.970308630642</v>
      </c>
      <c r="Z410" s="85"/>
      <c r="AA410" s="85"/>
    </row>
    <row r="411" spans="1:28" x14ac:dyDescent="0.2">
      <c r="A411" s="107">
        <v>2</v>
      </c>
      <c r="B411" s="224">
        <v>45323</v>
      </c>
      <c r="C411" s="106">
        <f t="shared" si="84"/>
        <v>12000</v>
      </c>
      <c r="D411" s="92">
        <f t="shared" si="86"/>
        <v>3931.851652578137</v>
      </c>
      <c r="E411" s="92">
        <f t="shared" si="86"/>
        <v>958.04404417059993</v>
      </c>
      <c r="F411" s="92">
        <f t="shared" si="86"/>
        <v>102.4701804341105</v>
      </c>
      <c r="G411" s="92">
        <f t="shared" si="85"/>
        <v>60.859734443120672</v>
      </c>
      <c r="H411" s="92">
        <f t="shared" si="85"/>
        <v>120.2675828040509</v>
      </c>
      <c r="I411" s="92">
        <f t="shared" si="85"/>
        <v>308.17355966264483</v>
      </c>
      <c r="J411" s="92">
        <f t="shared" si="85"/>
        <v>352.22442941207578</v>
      </c>
      <c r="K411" s="92">
        <f t="shared" si="85"/>
        <v>576.41682776143114</v>
      </c>
      <c r="L411" s="92">
        <f t="shared" si="85"/>
        <v>822.3133364975597</v>
      </c>
      <c r="M411" s="92">
        <f t="shared" si="85"/>
        <v>613.27056151087481</v>
      </c>
      <c r="N411" s="92">
        <f t="shared" si="85"/>
        <v>0</v>
      </c>
      <c r="O411" s="92">
        <f t="shared" si="85"/>
        <v>2043.3762348949867</v>
      </c>
      <c r="P411" s="92">
        <f t="shared" si="85"/>
        <v>657.01468560322132</v>
      </c>
      <c r="Q411" s="92">
        <f t="shared" si="85"/>
        <v>15.6322293415503</v>
      </c>
      <c r="R411" s="250" t="e">
        <f>IF('Share Price Input'!H412&gt;1,'Share Price Input'!H412,NA())</f>
        <v>#N/A</v>
      </c>
      <c r="S411" s="92" t="e">
        <f t="shared" si="80"/>
        <v>#N/A</v>
      </c>
      <c r="T411" s="92" t="e">
        <f t="shared" si="81"/>
        <v>#N/A</v>
      </c>
      <c r="U411" s="102">
        <f t="shared" si="82"/>
        <v>10561.908493014364</v>
      </c>
      <c r="V411" s="103">
        <f t="shared" si="83"/>
        <v>10561.901926914363</v>
      </c>
      <c r="Z411" s="85"/>
      <c r="AA411" s="85"/>
    </row>
    <row r="412" spans="1:28" x14ac:dyDescent="0.2">
      <c r="A412" s="107">
        <v>3</v>
      </c>
      <c r="B412" s="224">
        <v>45352</v>
      </c>
      <c r="C412" s="106">
        <f t="shared" si="84"/>
        <v>12030</v>
      </c>
      <c r="D412" s="92">
        <f t="shared" si="86"/>
        <v>3908.4806570325536</v>
      </c>
      <c r="E412" s="92">
        <f t="shared" si="86"/>
        <v>978.64681587822793</v>
      </c>
      <c r="F412" s="92">
        <f t="shared" si="86"/>
        <v>44.781793508209446</v>
      </c>
      <c r="G412" s="92">
        <f t="shared" si="85"/>
        <v>47.214547539788583</v>
      </c>
      <c r="H412" s="92">
        <f t="shared" si="85"/>
        <v>109.58582348785897</v>
      </c>
      <c r="I412" s="92">
        <f t="shared" si="85"/>
        <v>305.57254498644386</v>
      </c>
      <c r="J412" s="92">
        <f t="shared" si="85"/>
        <v>345.17860905634041</v>
      </c>
      <c r="K412" s="92">
        <f t="shared" si="85"/>
        <v>530.71435127769485</v>
      </c>
      <c r="L412" s="92">
        <f t="shared" si="85"/>
        <v>816.46809694864783</v>
      </c>
      <c r="M412" s="92">
        <f t="shared" si="85"/>
        <v>616.82609496384248</v>
      </c>
      <c r="N412" s="92">
        <f t="shared" si="85"/>
        <v>0</v>
      </c>
      <c r="O412" s="92">
        <f t="shared" si="85"/>
        <v>2051.8226662245706</v>
      </c>
      <c r="P412" s="92">
        <f t="shared" si="85"/>
        <v>724.81148455329981</v>
      </c>
      <c r="Q412" s="92">
        <f t="shared" si="85"/>
        <v>228.25284239089655</v>
      </c>
      <c r="R412" s="250" t="e">
        <f>IF('Share Price Input'!H413&gt;1,'Share Price Input'!H413,NA())</f>
        <v>#N/A</v>
      </c>
      <c r="S412" s="92" t="e">
        <f t="shared" si="80"/>
        <v>#N/A</v>
      </c>
      <c r="T412" s="92" t="e">
        <f t="shared" si="81"/>
        <v>#N/A</v>
      </c>
      <c r="U412" s="102">
        <f t="shared" si="82"/>
        <v>10708.349761748374</v>
      </c>
      <c r="V412" s="103">
        <f t="shared" si="83"/>
        <v>10708.343195648373</v>
      </c>
      <c r="Z412" s="85"/>
      <c r="AA412" s="85"/>
    </row>
    <row r="413" spans="1:28" x14ac:dyDescent="0.2">
      <c r="A413" s="107">
        <v>4</v>
      </c>
      <c r="B413" s="224">
        <v>45383</v>
      </c>
      <c r="C413" s="106">
        <f t="shared" si="84"/>
        <v>12060</v>
      </c>
      <c r="D413" s="92">
        <f t="shared" si="86"/>
        <v>3881.7615379084505</v>
      </c>
      <c r="E413" s="92">
        <f t="shared" si="86"/>
        <v>998.66662083075289</v>
      </c>
      <c r="F413" s="92">
        <f t="shared" si="86"/>
        <v>7.9147689421093759</v>
      </c>
      <c r="G413" s="92">
        <f t="shared" ref="G413:Q422" si="87">(SIN(($C413*PI()/180*G$6+G$7*PI()/180))*G$5)+G$5</f>
        <v>35.044103467909821</v>
      </c>
      <c r="H413" s="92">
        <f t="shared" si="87"/>
        <v>99.011018304499402</v>
      </c>
      <c r="I413" s="92">
        <f t="shared" si="87"/>
        <v>302.95091973870052</v>
      </c>
      <c r="J413" s="92">
        <f t="shared" si="87"/>
        <v>336.84148905464838</v>
      </c>
      <c r="K413" s="92">
        <f t="shared" si="87"/>
        <v>431.39820170745639</v>
      </c>
      <c r="L413" s="92">
        <f t="shared" si="87"/>
        <v>810.52591861969415</v>
      </c>
      <c r="M413" s="92">
        <f t="shared" si="87"/>
        <v>619.6666067762078</v>
      </c>
      <c r="N413" s="92">
        <f t="shared" si="87"/>
        <v>0</v>
      </c>
      <c r="O413" s="92">
        <f t="shared" si="87"/>
        <v>2060.1936756477039</v>
      </c>
      <c r="P413" s="92">
        <f t="shared" si="87"/>
        <v>790.5079767776341</v>
      </c>
      <c r="Q413" s="92">
        <f t="shared" si="87"/>
        <v>533.00032420742491</v>
      </c>
      <c r="R413" s="250" t="e">
        <f>IF('Share Price Input'!H414&gt;1,'Share Price Input'!H414,NA())</f>
        <v>#N/A</v>
      </c>
      <c r="S413" s="92" t="e">
        <f t="shared" si="80"/>
        <v>#N/A</v>
      </c>
      <c r="T413" s="92" t="e">
        <f t="shared" si="81"/>
        <v>#N/A</v>
      </c>
      <c r="U413" s="102">
        <f t="shared" si="82"/>
        <v>10907.476595883192</v>
      </c>
      <c r="V413" s="103">
        <f t="shared" si="83"/>
        <v>10907.470029783191</v>
      </c>
      <c r="Z413" s="85"/>
      <c r="AA413" s="85"/>
    </row>
    <row r="414" spans="1:28" x14ac:dyDescent="0.2">
      <c r="A414" s="107">
        <v>5</v>
      </c>
      <c r="B414" s="224">
        <v>45413</v>
      </c>
      <c r="C414" s="106">
        <f t="shared" si="84"/>
        <v>12090</v>
      </c>
      <c r="D414" s="92">
        <f t="shared" si="86"/>
        <v>3851.7411696199906</v>
      </c>
      <c r="E414" s="92">
        <f t="shared" si="86"/>
        <v>1018.0709809868638</v>
      </c>
      <c r="F414" s="92">
        <f t="shared" si="86"/>
        <v>1.5713195595863425</v>
      </c>
      <c r="G414" s="92">
        <f t="shared" si="87"/>
        <v>24.50058950261311</v>
      </c>
      <c r="H414" s="92">
        <f t="shared" si="87"/>
        <v>88.622181168417882</v>
      </c>
      <c r="I414" s="92">
        <f t="shared" si="87"/>
        <v>300.30922903450204</v>
      </c>
      <c r="J414" s="92">
        <f t="shared" si="87"/>
        <v>327.27959485122904</v>
      </c>
      <c r="K414" s="92">
        <f t="shared" si="87"/>
        <v>300.49728857604066</v>
      </c>
      <c r="L414" s="92">
        <f t="shared" si="87"/>
        <v>804.48852218696209</v>
      </c>
      <c r="M414" s="92">
        <f t="shared" si="87"/>
        <v>621.7854351353526</v>
      </c>
      <c r="N414" s="92">
        <f t="shared" si="87"/>
        <v>0</v>
      </c>
      <c r="O414" s="92">
        <f t="shared" si="87"/>
        <v>2068.4885071586928</v>
      </c>
      <c r="P414" s="92">
        <f t="shared" si="87"/>
        <v>853.1642985802896</v>
      </c>
      <c r="Q414" s="92">
        <f t="shared" si="87"/>
        <v>199.6404257502719</v>
      </c>
      <c r="R414" s="250" t="e">
        <f>IF('Share Price Input'!H415&gt;1,'Share Price Input'!H415,NA())</f>
        <v>#N/A</v>
      </c>
      <c r="S414" s="92" t="e">
        <f t="shared" si="80"/>
        <v>#N/A</v>
      </c>
      <c r="T414" s="92" t="e">
        <f t="shared" si="81"/>
        <v>#N/A</v>
      </c>
      <c r="U414" s="102">
        <f t="shared" si="82"/>
        <v>10460.152976010813</v>
      </c>
      <c r="V414" s="103">
        <f t="shared" si="83"/>
        <v>10460.146409910813</v>
      </c>
      <c r="Z414" s="85"/>
      <c r="AA414" s="85"/>
    </row>
    <row r="415" spans="1:28" x14ac:dyDescent="0.2">
      <c r="A415" s="107">
        <v>6</v>
      </c>
      <c r="B415" s="224">
        <v>45444</v>
      </c>
      <c r="C415" s="106">
        <f t="shared" si="84"/>
        <v>12120</v>
      </c>
      <c r="D415" s="92">
        <f t="shared" si="86"/>
        <v>3818.472218094138</v>
      </c>
      <c r="E415" s="92">
        <f t="shared" si="86"/>
        <v>1036.8284167386314</v>
      </c>
      <c r="F415" s="92">
        <f t="shared" si="86"/>
        <v>27.42083682009212</v>
      </c>
      <c r="G415" s="92">
        <f t="shared" si="87"/>
        <v>15.715848709863735</v>
      </c>
      <c r="H415" s="92">
        <f t="shared" si="87"/>
        <v>78.496936458918981</v>
      </c>
      <c r="I415" s="92">
        <f t="shared" si="87"/>
        <v>297.64802216115015</v>
      </c>
      <c r="J415" s="92">
        <f t="shared" si="87"/>
        <v>316.5692248872009</v>
      </c>
      <c r="K415" s="92">
        <f t="shared" si="87"/>
        <v>167.04620882092766</v>
      </c>
      <c r="L415" s="92">
        <f t="shared" si="87"/>
        <v>798.35765589901598</v>
      </c>
      <c r="M415" s="92">
        <f t="shared" si="87"/>
        <v>623.17761078276703</v>
      </c>
      <c r="N415" s="92">
        <f t="shared" si="87"/>
        <v>0</v>
      </c>
      <c r="O415" s="92">
        <f t="shared" si="87"/>
        <v>2076.7064116316528</v>
      </c>
      <c r="P415" s="92">
        <f t="shared" si="87"/>
        <v>911.88407939126546</v>
      </c>
      <c r="Q415" s="92">
        <f t="shared" si="87"/>
        <v>26.968312312249594</v>
      </c>
      <c r="R415" s="250" t="e">
        <f>IF('Share Price Input'!H416&gt;1,'Share Price Input'!H416,NA())</f>
        <v>#N/A</v>
      </c>
      <c r="S415" s="92" t="e">
        <f t="shared" si="80"/>
        <v>#N/A</v>
      </c>
      <c r="T415" s="92" t="e">
        <f t="shared" si="81"/>
        <v>#N/A</v>
      </c>
      <c r="U415" s="102">
        <f t="shared" si="82"/>
        <v>10195.285216607876</v>
      </c>
      <c r="V415" s="103">
        <f t="shared" si="83"/>
        <v>10195.278650507875</v>
      </c>
      <c r="Z415" s="85"/>
      <c r="AA415" s="85"/>
    </row>
    <row r="416" spans="1:28" x14ac:dyDescent="0.2">
      <c r="A416" s="107">
        <v>7</v>
      </c>
      <c r="B416" s="224">
        <v>45474</v>
      </c>
      <c r="C416" s="106">
        <f t="shared" si="84"/>
        <v>12150</v>
      </c>
      <c r="D416" s="92">
        <f t="shared" si="86"/>
        <v>3782.0130483767325</v>
      </c>
      <c r="E416" s="92">
        <f t="shared" si="86"/>
        <v>1054.9084979807321</v>
      </c>
      <c r="F416" s="92">
        <f t="shared" si="86"/>
        <v>78.660560782869453</v>
      </c>
      <c r="G416" s="92">
        <f t="shared" si="87"/>
        <v>8.7997312936525134</v>
      </c>
      <c r="H416" s="92">
        <f t="shared" si="87"/>
        <v>68.7109390183698</v>
      </c>
      <c r="I416" s="92">
        <f t="shared" si="87"/>
        <v>294.96785246394654</v>
      </c>
      <c r="J416" s="92">
        <f t="shared" si="87"/>
        <v>304.79584178269909</v>
      </c>
      <c r="K416" s="92">
        <f t="shared" si="87"/>
        <v>60.64520142341928</v>
      </c>
      <c r="L416" s="92">
        <f t="shared" si="87"/>
        <v>792.1350950704807</v>
      </c>
      <c r="M416" s="92">
        <f t="shared" si="87"/>
        <v>623.83986866838018</v>
      </c>
      <c r="N416" s="92">
        <f t="shared" si="87"/>
        <v>0</v>
      </c>
      <c r="O416" s="92">
        <f t="shared" si="87"/>
        <v>2084.8466468881634</v>
      </c>
      <c r="P416" s="92">
        <f t="shared" si="87"/>
        <v>965.82726537589087</v>
      </c>
      <c r="Q416" s="92">
        <f t="shared" si="87"/>
        <v>428.73995764291607</v>
      </c>
      <c r="R416" s="250" t="e">
        <f>IF('Share Price Input'!H417&gt;1,'Share Price Input'!H417,NA())</f>
        <v>#N/A</v>
      </c>
      <c r="S416" s="92" t="e">
        <f t="shared" si="80"/>
        <v>#N/A</v>
      </c>
      <c r="T416" s="92" t="e">
        <f t="shared" si="81"/>
        <v>#N/A</v>
      </c>
      <c r="U416" s="102">
        <f t="shared" si="82"/>
        <v>10548.883940668253</v>
      </c>
      <c r="V416" s="103">
        <f t="shared" si="83"/>
        <v>10548.877374568252</v>
      </c>
      <c r="Z416" s="85"/>
      <c r="AA416" s="85"/>
    </row>
    <row r="417" spans="1:28" x14ac:dyDescent="0.2">
      <c r="A417" s="107">
        <v>8</v>
      </c>
      <c r="B417" s="224">
        <v>45505</v>
      </c>
      <c r="C417" s="106">
        <f t="shared" si="84"/>
        <v>12180</v>
      </c>
      <c r="D417" s="92">
        <f t="shared" si="86"/>
        <v>3742.4276222403778</v>
      </c>
      <c r="E417" s="92">
        <f t="shared" si="86"/>
        <v>1072.2818934770773</v>
      </c>
      <c r="F417" s="92">
        <f t="shared" si="86"/>
        <v>141.80584730401551</v>
      </c>
      <c r="G417" s="92">
        <f t="shared" si="87"/>
        <v>3.838720956447446</v>
      </c>
      <c r="H417" s="92">
        <f t="shared" si="87"/>
        <v>59.337308866582475</v>
      </c>
      <c r="I417" s="92">
        <f t="shared" si="87"/>
        <v>292.26927723113914</v>
      </c>
      <c r="J417" s="92">
        <f t="shared" si="87"/>
        <v>292.05339039409569</v>
      </c>
      <c r="K417" s="92">
        <f t="shared" si="87"/>
        <v>4.8946392886980448</v>
      </c>
      <c r="L417" s="92">
        <f t="shared" si="87"/>
        <v>785.82264156796509</v>
      </c>
      <c r="M417" s="92">
        <f t="shared" si="87"/>
        <v>623.77065560803703</v>
      </c>
      <c r="N417" s="92">
        <f t="shared" si="87"/>
        <v>0</v>
      </c>
      <c r="O417" s="92">
        <f t="shared" si="87"/>
        <v>2092.9084777642906</v>
      </c>
      <c r="P417" s="92">
        <f t="shared" si="87"/>
        <v>1014.2221373687615</v>
      </c>
      <c r="Q417" s="92">
        <f t="shared" si="87"/>
        <v>442.23234278522705</v>
      </c>
      <c r="R417" s="250" t="e">
        <f>IF('Share Price Input'!H418&gt;1,'Share Price Input'!H418,NA())</f>
        <v>#N/A</v>
      </c>
      <c r="S417" s="92" t="e">
        <f t="shared" si="80"/>
        <v>#N/A</v>
      </c>
      <c r="T417" s="92" t="e">
        <f t="shared" si="81"/>
        <v>#N/A</v>
      </c>
      <c r="U417" s="102">
        <f t="shared" si="82"/>
        <v>10567.858388752713</v>
      </c>
      <c r="V417" s="103">
        <f t="shared" si="83"/>
        <v>10567.851822652712</v>
      </c>
      <c r="Z417" s="85"/>
      <c r="AA417" s="85"/>
    </row>
    <row r="418" spans="1:28" x14ac:dyDescent="0.2">
      <c r="A418" s="107">
        <v>9</v>
      </c>
      <c r="B418" s="224">
        <v>45536</v>
      </c>
      <c r="C418" s="106">
        <f t="shared" si="84"/>
        <v>12210</v>
      </c>
      <c r="D418" s="92">
        <f t="shared" si="86"/>
        <v>3699.7853859737297</v>
      </c>
      <c r="E418" s="92">
        <f t="shared" si="86"/>
        <v>1088.9204184447508</v>
      </c>
      <c r="F418" s="92">
        <f t="shared" si="86"/>
        <v>200.23889183172258</v>
      </c>
      <c r="G418" s="92">
        <f t="shared" si="87"/>
        <v>0.8948534498307481</v>
      </c>
      <c r="H418" s="92">
        <f t="shared" si="87"/>
        <v>50.446084855148882</v>
      </c>
      <c r="I418" s="92">
        <f t="shared" si="87"/>
        <v>289.55285757804063</v>
      </c>
      <c r="J418" s="92">
        <f t="shared" si="87"/>
        <v>278.44354818783211</v>
      </c>
      <c r="K418" s="92">
        <f t="shared" si="87"/>
        <v>12.160326916482575</v>
      </c>
      <c r="L418" s="92">
        <f t="shared" si="87"/>
        <v>779.42212328829396</v>
      </c>
      <c r="M418" s="92">
        <f t="shared" si="87"/>
        <v>622.9701339261602</v>
      </c>
      <c r="N418" s="92">
        <f t="shared" si="87"/>
        <v>0</v>
      </c>
      <c r="O418" s="92">
        <f t="shared" si="87"/>
        <v>2100.8911761769914</v>
      </c>
      <c r="P418" s="92">
        <f t="shared" si="87"/>
        <v>1056.3763512017924</v>
      </c>
      <c r="Q418" s="92">
        <f t="shared" si="87"/>
        <v>35.115088260945271</v>
      </c>
      <c r="R418" s="250" t="e">
        <f>IF('Share Price Input'!H419&gt;1,'Share Price Input'!H419,NA())</f>
        <v>#N/A</v>
      </c>
      <c r="S418" s="92" t="e">
        <f t="shared" si="80"/>
        <v>#N/A</v>
      </c>
      <c r="T418" s="92" t="e">
        <f t="shared" si="81"/>
        <v>#N/A</v>
      </c>
      <c r="U418" s="102">
        <f t="shared" si="82"/>
        <v>10215.21067399172</v>
      </c>
      <c r="V418" s="103">
        <f t="shared" si="83"/>
        <v>10215.204107891719</v>
      </c>
      <c r="Z418" s="85"/>
      <c r="AA418" s="85"/>
    </row>
    <row r="419" spans="1:28" x14ac:dyDescent="0.2">
      <c r="A419" s="107">
        <v>10</v>
      </c>
      <c r="B419" s="224">
        <v>45566</v>
      </c>
      <c r="C419" s="106">
        <f t="shared" si="84"/>
        <v>12240</v>
      </c>
      <c r="D419" s="92">
        <f t="shared" si="86"/>
        <v>3654.1611485491244</v>
      </c>
      <c r="E419" s="92">
        <f t="shared" si="86"/>
        <v>1104.7970802780542</v>
      </c>
      <c r="F419" s="92">
        <f t="shared" si="86"/>
        <v>238.58200005457962</v>
      </c>
      <c r="G419" s="92">
        <f t="shared" si="87"/>
        <v>4.9408384664104688E-3</v>
      </c>
      <c r="H419" s="92">
        <f t="shared" si="87"/>
        <v>42.103701343960495</v>
      </c>
      <c r="I419" s="92">
        <f t="shared" si="87"/>
        <v>286.81915833035845</v>
      </c>
      <c r="J419" s="92">
        <f t="shared" si="87"/>
        <v>264.07491391245446</v>
      </c>
      <c r="K419" s="92">
        <f t="shared" si="87"/>
        <v>80.830691807391986</v>
      </c>
      <c r="L419" s="92">
        <f t="shared" si="87"/>
        <v>772.93539362920626</v>
      </c>
      <c r="M419" s="92">
        <f t="shared" si="87"/>
        <v>621.44018107505133</v>
      </c>
      <c r="N419" s="92">
        <f t="shared" si="87"/>
        <v>0</v>
      </c>
      <c r="O419" s="92">
        <f t="shared" si="87"/>
        <v>2108.7940211898608</v>
      </c>
      <c r="P419" s="92">
        <f t="shared" si="87"/>
        <v>1091.6868424818845</v>
      </c>
      <c r="Q419" s="92">
        <f t="shared" si="87"/>
        <v>182.92033253773255</v>
      </c>
      <c r="R419" s="250" t="e">
        <f>IF('Share Price Input'!H420&gt;1,'Share Price Input'!H420,NA())</f>
        <v>#N/A</v>
      </c>
      <c r="S419" s="92" t="e">
        <f t="shared" si="80"/>
        <v>#N/A</v>
      </c>
      <c r="T419" s="92" t="e">
        <f t="shared" si="81"/>
        <v>#N/A</v>
      </c>
      <c r="U419" s="102">
        <f t="shared" si="82"/>
        <v>10449.143839928127</v>
      </c>
      <c r="V419" s="103">
        <f t="shared" si="83"/>
        <v>10449.137273828126</v>
      </c>
      <c r="Z419" s="85"/>
      <c r="AA419" s="85"/>
      <c r="AB419" s="85"/>
    </row>
    <row r="420" spans="1:28" x14ac:dyDescent="0.2">
      <c r="A420" s="107">
        <v>11</v>
      </c>
      <c r="B420" s="224">
        <v>45597</v>
      </c>
      <c r="C420" s="106">
        <f t="shared" si="84"/>
        <v>12270</v>
      </c>
      <c r="D420" s="92">
        <f t="shared" si="86"/>
        <v>3605.634950382233</v>
      </c>
      <c r="E420" s="92">
        <f t="shared" si="86"/>
        <v>1119.8861223384924</v>
      </c>
      <c r="F420" s="92">
        <f t="shared" si="86"/>
        <v>246.74450149723842</v>
      </c>
      <c r="G420" s="92">
        <f t="shared" si="87"/>
        <v>1.1801111777172082</v>
      </c>
      <c r="H420" s="92">
        <f t="shared" si="87"/>
        <v>34.372491810142975</v>
      </c>
      <c r="I420" s="92">
        <f t="shared" si="87"/>
        <v>284.06874790674954</v>
      </c>
      <c r="J420" s="92">
        <f t="shared" si="87"/>
        <v>249.06214104277831</v>
      </c>
      <c r="K420" s="92">
        <f t="shared" si="87"/>
        <v>195.67424077730664</v>
      </c>
      <c r="L420" s="92">
        <f t="shared" si="87"/>
        <v>766.36433095266329</v>
      </c>
      <c r="M420" s="92">
        <f t="shared" si="87"/>
        <v>619.18438523172995</v>
      </c>
      <c r="N420" s="92">
        <f t="shared" si="87"/>
        <v>0</v>
      </c>
      <c r="O420" s="92">
        <f t="shared" si="87"/>
        <v>2116.6162990782414</v>
      </c>
      <c r="P420" s="92">
        <f t="shared" si="87"/>
        <v>1119.6484541189732</v>
      </c>
      <c r="Q420" s="92">
        <f t="shared" si="87"/>
        <v>531.47795773503674</v>
      </c>
      <c r="R420" s="250" t="e">
        <f>IF('Share Price Input'!H421&gt;1,'Share Price Input'!H421,NA())</f>
        <v>#N/A</v>
      </c>
      <c r="S420" s="92" t="e">
        <f t="shared" si="80"/>
        <v>#N/A</v>
      </c>
      <c r="T420" s="92" t="e">
        <f t="shared" si="81"/>
        <v>#N/A</v>
      </c>
      <c r="U420" s="102">
        <f t="shared" si="82"/>
        <v>10889.908167949299</v>
      </c>
      <c r="V420" s="103">
        <f t="shared" si="83"/>
        <v>10889.901601849298</v>
      </c>
      <c r="Z420" s="85"/>
      <c r="AA420" s="85"/>
    </row>
    <row r="421" spans="1:28" x14ac:dyDescent="0.2">
      <c r="A421" s="107">
        <v>12</v>
      </c>
      <c r="B421" s="224">
        <v>45627</v>
      </c>
      <c r="C421" s="106">
        <f t="shared" si="84"/>
        <v>12300</v>
      </c>
      <c r="D421" s="92">
        <f t="shared" si="86"/>
        <v>3554.2919229139402</v>
      </c>
      <c r="E421" s="92">
        <f t="shared" si="86"/>
        <v>1134.1630657396558</v>
      </c>
      <c r="F421" s="92">
        <f t="shared" si="86"/>
        <v>222.57828881707599</v>
      </c>
      <c r="G421" s="92">
        <f t="shared" si="87"/>
        <v>4.4056693610873765</v>
      </c>
      <c r="H421" s="92">
        <f t="shared" si="87"/>
        <v>27.310223098386984</v>
      </c>
      <c r="I421" s="92">
        <f t="shared" si="87"/>
        <v>281.30219820062968</v>
      </c>
      <c r="J421" s="92">
        <f t="shared" si="87"/>
        <v>233.52502291079784</v>
      </c>
      <c r="K421" s="92">
        <f t="shared" si="87"/>
        <v>331.21799525453412</v>
      </c>
      <c r="L421" s="92">
        <f t="shared" si="87"/>
        <v>759.71083804093553</v>
      </c>
      <c r="M421" s="92">
        <f t="shared" si="87"/>
        <v>616.20803688263049</v>
      </c>
      <c r="N421" s="92">
        <f t="shared" si="87"/>
        <v>0</v>
      </c>
      <c r="O421" s="92">
        <f t="shared" si="87"/>
        <v>2124.3573033936882</v>
      </c>
      <c r="P421" s="92">
        <f t="shared" si="87"/>
        <v>1139.8611631777771</v>
      </c>
      <c r="Q421" s="92">
        <f t="shared" si="87"/>
        <v>245.57608887282601</v>
      </c>
      <c r="R421" s="250" t="e">
        <f>IF('Share Price Input'!H422&gt;1,'Share Price Input'!H422,NA())</f>
        <v>#N/A</v>
      </c>
      <c r="S421" s="92" t="e">
        <f t="shared" si="80"/>
        <v>#N/A</v>
      </c>
      <c r="T421" s="92" t="e">
        <f t="shared" si="81"/>
        <v>#N/A</v>
      </c>
      <c r="U421" s="102">
        <f t="shared" si="82"/>
        <v>10674.501250563962</v>
      </c>
      <c r="V421" s="103">
        <f t="shared" si="83"/>
        <v>10674.494684463962</v>
      </c>
      <c r="Z421" s="85"/>
      <c r="AA421" s="85"/>
    </row>
    <row r="422" spans="1:28" x14ac:dyDescent="0.2">
      <c r="A422" s="107">
        <v>1</v>
      </c>
      <c r="B422" s="224">
        <v>45658</v>
      </c>
      <c r="C422" s="106">
        <f t="shared" si="84"/>
        <v>12330</v>
      </c>
      <c r="D422" s="92">
        <f t="shared" si="86"/>
        <v>3500.2221392609163</v>
      </c>
      <c r="E422" s="92">
        <f t="shared" si="86"/>
        <v>1147.6047490592105</v>
      </c>
      <c r="F422" s="92">
        <f t="shared" si="86"/>
        <v>172.4431304338917</v>
      </c>
      <c r="G422" s="92">
        <f t="shared" si="87"/>
        <v>9.6412808775448866</v>
      </c>
      <c r="H422" s="92">
        <f t="shared" si="87"/>
        <v>20.969663792708559</v>
      </c>
      <c r="I422" s="92">
        <f t="shared" si="87"/>
        <v>278.52008446125882</v>
      </c>
      <c r="J422" s="92">
        <f t="shared" si="87"/>
        <v>217.58753682349479</v>
      </c>
      <c r="K422" s="92">
        <f t="shared" si="87"/>
        <v>457.39754862422342</v>
      </c>
      <c r="L422" s="92">
        <f t="shared" si="87"/>
        <v>752.97684154561205</v>
      </c>
      <c r="M422" s="92">
        <f t="shared" si="87"/>
        <v>612.51811641590029</v>
      </c>
      <c r="N422" s="92">
        <f t="shared" si="87"/>
        <v>0</v>
      </c>
      <c r="O422" s="92">
        <f t="shared" si="87"/>
        <v>2132.0163350277617</v>
      </c>
      <c r="P422" s="92">
        <f t="shared" si="87"/>
        <v>1152.0358036648372</v>
      </c>
      <c r="Q422" s="92">
        <f t="shared" si="87"/>
        <v>10.291220311360121</v>
      </c>
      <c r="R422" s="250" t="e">
        <f>IF('Share Price Input'!H423&gt;1,'Share Price Input'!H423,NA())</f>
        <v>#N/A</v>
      </c>
      <c r="S422" s="92" t="e">
        <f t="shared" si="80"/>
        <v>#N/A</v>
      </c>
      <c r="T422" s="92" t="e">
        <f t="shared" si="81"/>
        <v>#N/A</v>
      </c>
      <c r="U422" s="102">
        <f t="shared" si="82"/>
        <v>10464.217884198719</v>
      </c>
      <c r="V422" s="103">
        <f t="shared" si="83"/>
        <v>10464.211318098718</v>
      </c>
      <c r="Z422" s="85"/>
      <c r="AA422" s="85"/>
    </row>
    <row r="423" spans="1:28" x14ac:dyDescent="0.2">
      <c r="A423" s="107">
        <v>2</v>
      </c>
      <c r="B423" s="224">
        <v>45689</v>
      </c>
      <c r="C423" s="106">
        <f t="shared" si="84"/>
        <v>12360</v>
      </c>
      <c r="D423" s="92">
        <f t="shared" si="86"/>
        <v>3443.5204561967248</v>
      </c>
      <c r="E423" s="92">
        <f t="shared" si="86"/>
        <v>1160.1893659135665</v>
      </c>
      <c r="F423" s="92">
        <f t="shared" si="86"/>
        <v>109.53298442572999</v>
      </c>
      <c r="G423" s="92">
        <f t="shared" ref="G423:Q432" si="88">(SIN(($C423*PI()/180*G$6+G$7*PI()/180))*G$5)+G$5</f>
        <v>16.821476180899992</v>
      </c>
      <c r="H423" s="92">
        <f t="shared" si="88"/>
        <v>15.398189934729601</v>
      </c>
      <c r="I423" s="92">
        <f t="shared" si="88"/>
        <v>275.72298517412952</v>
      </c>
      <c r="J423" s="92">
        <f t="shared" si="88"/>
        <v>201.37685479490415</v>
      </c>
      <c r="K423" s="92">
        <f t="shared" si="88"/>
        <v>546.22552947541544</v>
      </c>
      <c r="L423" s="92">
        <f t="shared" si="88"/>
        <v>746.16429142969992</v>
      </c>
      <c r="M423" s="92">
        <f t="shared" si="88"/>
        <v>608.12327775039182</v>
      </c>
      <c r="N423" s="92">
        <f t="shared" si="88"/>
        <v>0</v>
      </c>
      <c r="O423" s="92">
        <f t="shared" si="88"/>
        <v>2139.5927022751675</v>
      </c>
      <c r="P423" s="92">
        <f t="shared" si="88"/>
        <v>1155.9982033798221</v>
      </c>
      <c r="Q423" s="92">
        <f t="shared" si="88"/>
        <v>389.41166715178952</v>
      </c>
      <c r="R423" s="250" t="e">
        <f>IF('Share Price Input'!H424&gt;1,'Share Price Input'!H424,NA())</f>
        <v>#N/A</v>
      </c>
      <c r="S423" s="92" t="e">
        <f t="shared" si="80"/>
        <v>#N/A</v>
      </c>
      <c r="T423" s="92" t="e">
        <f t="shared" si="81"/>
        <v>#N/A</v>
      </c>
      <c r="U423" s="102">
        <f t="shared" si="82"/>
        <v>10808.071417982972</v>
      </c>
      <c r="V423" s="103">
        <f t="shared" si="83"/>
        <v>10808.064851882971</v>
      </c>
      <c r="Z423" s="85"/>
      <c r="AA423" s="85"/>
    </row>
    <row r="424" spans="1:28" x14ac:dyDescent="0.2">
      <c r="A424" s="107">
        <v>3</v>
      </c>
      <c r="B424" s="224">
        <v>45717</v>
      </c>
      <c r="C424" s="106">
        <f t="shared" si="84"/>
        <v>12390</v>
      </c>
      <c r="D424" s="92">
        <f t="shared" ref="D424:F442" si="89">(SIN(($C424*PI()/180*D$6+D$7*PI()/180))*D$5)+D$5</f>
        <v>3384.2863477408127</v>
      </c>
      <c r="E424" s="92">
        <f t="shared" si="89"/>
        <v>1171.8965003342864</v>
      </c>
      <c r="F424" s="92">
        <f t="shared" si="89"/>
        <v>50.403773938795155</v>
      </c>
      <c r="G424" s="92">
        <f t="shared" si="88"/>
        <v>25.85646936427608</v>
      </c>
      <c r="H424" s="92">
        <f t="shared" si="88"/>
        <v>10.637431034507131</v>
      </c>
      <c r="I424" s="92">
        <f t="shared" si="88"/>
        <v>272.91148194068279</v>
      </c>
      <c r="J424" s="92">
        <f t="shared" si="88"/>
        <v>185.02232878625267</v>
      </c>
      <c r="K424" s="92">
        <f t="shared" si="88"/>
        <v>577.99936615230456</v>
      </c>
      <c r="L424" s="92">
        <f t="shared" si="88"/>
        <v>739.27516040297428</v>
      </c>
      <c r="M424" s="92">
        <f t="shared" si="88"/>
        <v>603.03382803974728</v>
      </c>
      <c r="N424" s="92">
        <f t="shared" si="88"/>
        <v>0</v>
      </c>
      <c r="O424" s="92">
        <f t="shared" si="88"/>
        <v>2147.0857208962339</v>
      </c>
      <c r="P424" s="92">
        <f t="shared" si="88"/>
        <v>1151.6916756486839</v>
      </c>
      <c r="Q424" s="92">
        <f t="shared" si="88"/>
        <v>474.49108836335267</v>
      </c>
      <c r="R424" s="250" t="e">
        <f>IF('Share Price Input'!H425&gt;1,'Share Price Input'!H425,NA())</f>
        <v>#N/A</v>
      </c>
      <c r="S424" s="92" t="e">
        <f t="shared" si="80"/>
        <v>#N/A</v>
      </c>
      <c r="T424" s="92" t="e">
        <f t="shared" si="81"/>
        <v>#N/A</v>
      </c>
      <c r="U424" s="102">
        <f t="shared" si="82"/>
        <v>10794.58460654291</v>
      </c>
      <c r="V424" s="103">
        <f t="shared" si="83"/>
        <v>10794.57804044291</v>
      </c>
      <c r="Z424" s="85"/>
      <c r="AA424" s="85"/>
    </row>
    <row r="425" spans="1:28" x14ac:dyDescent="0.2">
      <c r="A425" s="107">
        <v>4</v>
      </c>
      <c r="B425" s="224">
        <v>45748</v>
      </c>
      <c r="C425" s="106">
        <f t="shared" si="84"/>
        <v>12420</v>
      </c>
      <c r="D425" s="92">
        <f t="shared" si="89"/>
        <v>3322.6237306473013</v>
      </c>
      <c r="E425" s="92">
        <f t="shared" si="89"/>
        <v>1182.7071598888128</v>
      </c>
      <c r="F425" s="92">
        <f t="shared" si="89"/>
        <v>10.616401730984464</v>
      </c>
      <c r="G425" s="92">
        <f t="shared" si="88"/>
        <v>36.633280902420381</v>
      </c>
      <c r="H425" s="92">
        <f t="shared" si="88"/>
        <v>6.7229590188914443</v>
      </c>
      <c r="I425" s="92">
        <f t="shared" si="88"/>
        <v>270.08615935737458</v>
      </c>
      <c r="J425" s="92">
        <f t="shared" si="88"/>
        <v>168.65445855137196</v>
      </c>
      <c r="K425" s="92">
        <f t="shared" si="88"/>
        <v>545.67143370711437</v>
      </c>
      <c r="L425" s="92">
        <f t="shared" si="88"/>
        <v>732.31144335074032</v>
      </c>
      <c r="M425" s="92">
        <f t="shared" si="88"/>
        <v>597.26170349917743</v>
      </c>
      <c r="N425" s="92">
        <f t="shared" si="88"/>
        <v>0</v>
      </c>
      <c r="O425" s="92">
        <f t="shared" si="88"/>
        <v>2154.4947141786952</v>
      </c>
      <c r="P425" s="92">
        <f t="shared" si="88"/>
        <v>1139.1778302915664</v>
      </c>
      <c r="Q425" s="92">
        <f t="shared" si="88"/>
        <v>61.66264020076656</v>
      </c>
      <c r="R425" s="250" t="e">
        <f>IF('Share Price Input'!H426&gt;1,'Share Price Input'!H426,NA())</f>
        <v>#N/A</v>
      </c>
      <c r="S425" s="92" t="e">
        <f t="shared" si="80"/>
        <v>#N/A</v>
      </c>
      <c r="T425" s="92" t="e">
        <f t="shared" si="81"/>
        <v>#N/A</v>
      </c>
      <c r="U425" s="102">
        <f t="shared" si="82"/>
        <v>10228.617349225216</v>
      </c>
      <c r="V425" s="103">
        <f t="shared" si="83"/>
        <v>10228.610783125216</v>
      </c>
      <c r="Z425" s="85"/>
      <c r="AA425" s="85"/>
    </row>
    <row r="426" spans="1:28" x14ac:dyDescent="0.2">
      <c r="A426" s="107">
        <v>5</v>
      </c>
      <c r="B426" s="224">
        <v>45778</v>
      </c>
      <c r="C426" s="106">
        <f t="shared" si="84"/>
        <v>12450</v>
      </c>
      <c r="D426" s="92">
        <f t="shared" si="89"/>
        <v>3258.6407820996765</v>
      </c>
      <c r="E426" s="92">
        <f t="shared" si="89"/>
        <v>1192.603806491813</v>
      </c>
      <c r="F426" s="92">
        <f t="shared" si="89"/>
        <v>0.64162201699099342</v>
      </c>
      <c r="G426" s="92">
        <f t="shared" si="88"/>
        <v>49.017150422345992</v>
      </c>
      <c r="H426" s="92">
        <f t="shared" si="88"/>
        <v>3.6840224415500131</v>
      </c>
      <c r="I426" s="92">
        <f t="shared" si="88"/>
        <v>267.24760489412108</v>
      </c>
      <c r="J426" s="92">
        <f t="shared" si="88"/>
        <v>152.40385032337872</v>
      </c>
      <c r="K426" s="92">
        <f t="shared" si="88"/>
        <v>456.41225880703371</v>
      </c>
      <c r="L426" s="92">
        <f t="shared" si="88"/>
        <v>725.27515675617542</v>
      </c>
      <c r="M426" s="92">
        <f t="shared" si="88"/>
        <v>590.82044141162044</v>
      </c>
      <c r="N426" s="92">
        <f t="shared" si="88"/>
        <v>0</v>
      </c>
      <c r="O426" s="92">
        <f t="shared" si="88"/>
        <v>2161.8190129988179</v>
      </c>
      <c r="P426" s="92">
        <f t="shared" si="88"/>
        <v>1118.6356922236421</v>
      </c>
      <c r="Q426" s="92">
        <f t="shared" si="88"/>
        <v>140.14359208909858</v>
      </c>
      <c r="R426" s="250" t="e">
        <f>IF('Share Price Input'!H427&gt;1,'Share Price Input'!H427,NA())</f>
        <v>#N/A</v>
      </c>
      <c r="S426" s="92" t="e">
        <f t="shared" si="80"/>
        <v>#N/A</v>
      </c>
      <c r="T426" s="92" t="e">
        <f t="shared" si="81"/>
        <v>#N/A</v>
      </c>
      <c r="U426" s="102">
        <f t="shared" si="82"/>
        <v>10117.338426876266</v>
      </c>
      <c r="V426" s="103">
        <f t="shared" si="83"/>
        <v>10117.331860776265</v>
      </c>
      <c r="Z426" s="85"/>
      <c r="AA426" s="85"/>
    </row>
    <row r="427" spans="1:28" x14ac:dyDescent="0.2">
      <c r="A427" s="107">
        <v>6</v>
      </c>
      <c r="B427" s="224">
        <v>45809</v>
      </c>
      <c r="C427" s="106">
        <f t="shared" si="84"/>
        <v>12480</v>
      </c>
      <c r="D427" s="92">
        <f t="shared" si="89"/>
        <v>3192.449749931232</v>
      </c>
      <c r="E427" s="92">
        <f t="shared" si="89"/>
        <v>1201.5703848571357</v>
      </c>
      <c r="F427" s="92">
        <f t="shared" si="89"/>
        <v>23.104475379677467</v>
      </c>
      <c r="G427" s="92">
        <f t="shared" si="88"/>
        <v>62.853221836091066</v>
      </c>
      <c r="H427" s="92">
        <f t="shared" si="88"/>
        <v>1.5433279406255593</v>
      </c>
      <c r="I427" s="92">
        <f t="shared" si="88"/>
        <v>264.39640877214674</v>
      </c>
      <c r="J427" s="92">
        <f t="shared" si="88"/>
        <v>136.4001746517126</v>
      </c>
      <c r="K427" s="92">
        <f t="shared" si="88"/>
        <v>330.02005449886639</v>
      </c>
      <c r="L427" s="92">
        <f t="shared" si="88"/>
        <v>718.16833811641345</v>
      </c>
      <c r="M427" s="92">
        <f t="shared" si="88"/>
        <v>583.72514837894346</v>
      </c>
      <c r="N427" s="92">
        <f t="shared" si="88"/>
        <v>0</v>
      </c>
      <c r="O427" s="92">
        <f t="shared" si="88"/>
        <v>2169.0579558818226</v>
      </c>
      <c r="P427" s="92">
        <f t="shared" si="88"/>
        <v>1090.3591402983031</v>
      </c>
      <c r="Q427" s="92">
        <f t="shared" si="88"/>
        <v>521.87831638353873</v>
      </c>
      <c r="R427" s="250" t="e">
        <f>IF('Share Price Input'!H428&gt;1,'Share Price Input'!H428,NA())</f>
        <v>#N/A</v>
      </c>
      <c r="S427" s="92" t="e">
        <f t="shared" si="80"/>
        <v>#N/A</v>
      </c>
      <c r="T427" s="92" t="e">
        <f t="shared" si="81"/>
        <v>#N/A</v>
      </c>
      <c r="U427" s="102">
        <f t="shared" si="82"/>
        <v>10295.52013082651</v>
      </c>
      <c r="V427" s="103">
        <f t="shared" si="83"/>
        <v>10295.513564726509</v>
      </c>
      <c r="Z427" s="85"/>
      <c r="AA427" s="85"/>
    </row>
    <row r="428" spans="1:28" x14ac:dyDescent="0.2">
      <c r="A428" s="107">
        <v>7</v>
      </c>
      <c r="B428" s="224">
        <v>45839</v>
      </c>
      <c r="C428" s="106">
        <f t="shared" si="84"/>
        <v>12510</v>
      </c>
      <c r="D428" s="92">
        <f t="shared" si="89"/>
        <v>3124.1667557042656</v>
      </c>
      <c r="E428" s="92">
        <f t="shared" si="89"/>
        <v>1209.5923485442308</v>
      </c>
      <c r="F428" s="92">
        <f t="shared" si="89"/>
        <v>72.093462680749752</v>
      </c>
      <c r="G428" s="92">
        <f t="shared" si="88"/>
        <v>77.968479763569661</v>
      </c>
      <c r="H428" s="92">
        <f t="shared" si="88"/>
        <v>0.31687057694524867</v>
      </c>
      <c r="I428" s="92">
        <f t="shared" si="88"/>
        <v>261.53316384125884</v>
      </c>
      <c r="J428" s="92">
        <f t="shared" si="88"/>
        <v>120.77113170539397</v>
      </c>
      <c r="K428" s="92">
        <f t="shared" si="88"/>
        <v>194.52935942972752</v>
      </c>
      <c r="L428" s="92">
        <f t="shared" si="88"/>
        <v>710.99304535255101</v>
      </c>
      <c r="M428" s="92">
        <f t="shared" si="88"/>
        <v>575.99246489263987</v>
      </c>
      <c r="N428" s="92">
        <f t="shared" si="88"/>
        <v>0</v>
      </c>
      <c r="O428" s="92">
        <f t="shared" si="88"/>
        <v>2176.2108890616273</v>
      </c>
      <c r="P428" s="92">
        <f t="shared" si="88"/>
        <v>1054.7527030329911</v>
      </c>
      <c r="Q428" s="92">
        <f t="shared" si="88"/>
        <v>292.15615471746236</v>
      </c>
      <c r="R428" s="250" t="e">
        <f>IF('Share Price Input'!H429&gt;1,'Share Price Input'!H429,NA())</f>
        <v>#N/A</v>
      </c>
      <c r="S428" s="92" t="e">
        <f t="shared" si="80"/>
        <v>#N/A</v>
      </c>
      <c r="T428" s="92" t="e">
        <f t="shared" si="81"/>
        <v>#N/A</v>
      </c>
      <c r="U428" s="102">
        <f t="shared" si="82"/>
        <v>9871.0702632034117</v>
      </c>
      <c r="V428" s="103">
        <f t="shared" si="83"/>
        <v>9871.063697103411</v>
      </c>
      <c r="Z428" s="85"/>
      <c r="AA428" s="85"/>
    </row>
    <row r="429" spans="1:28" x14ac:dyDescent="0.2">
      <c r="A429" s="107">
        <v>8</v>
      </c>
      <c r="B429" s="224">
        <v>45870</v>
      </c>
      <c r="C429" s="106">
        <f t="shared" si="84"/>
        <v>12540</v>
      </c>
      <c r="D429" s="92">
        <f t="shared" si="89"/>
        <v>3053.9115909933525</v>
      </c>
      <c r="E429" s="92">
        <f t="shared" si="89"/>
        <v>1216.6566835567769</v>
      </c>
      <c r="F429" s="92">
        <f t="shared" si="89"/>
        <v>134.716261135557</v>
      </c>
      <c r="G429" s="92">
        <f t="shared" si="88"/>
        <v>94.173913031220266</v>
      </c>
      <c r="H429" s="92">
        <f t="shared" si="88"/>
        <v>1.3814320485209919E-2</v>
      </c>
      <c r="I429" s="92">
        <f t="shared" si="88"/>
        <v>258.65846545657456</v>
      </c>
      <c r="J429" s="92">
        <f t="shared" si="88"/>
        <v>105.6414322987882</v>
      </c>
      <c r="K429" s="92">
        <f t="shared" si="88"/>
        <v>79.992811323864345</v>
      </c>
      <c r="L429" s="92">
        <f t="shared" si="88"/>
        <v>703.75135621373215</v>
      </c>
      <c r="M429" s="92">
        <f t="shared" si="88"/>
        <v>567.64052630711615</v>
      </c>
      <c r="N429" s="92">
        <f t="shared" si="88"/>
        <v>0</v>
      </c>
      <c r="O429" s="92">
        <f t="shared" si="88"/>
        <v>2183.2771665398932</v>
      </c>
      <c r="P429" s="92">
        <f t="shared" si="88"/>
        <v>1012.3257713646278</v>
      </c>
      <c r="Q429" s="92">
        <f t="shared" si="88"/>
        <v>1.4360943558270378</v>
      </c>
      <c r="R429" s="250" t="e">
        <f>IF('Share Price Input'!H430&gt;1,'Share Price Input'!H430,NA())</f>
        <v>#N/A</v>
      </c>
      <c r="S429" s="92" t="e">
        <f t="shared" si="80"/>
        <v>#N/A</v>
      </c>
      <c r="T429" s="92" t="e">
        <f t="shared" si="81"/>
        <v>#N/A</v>
      </c>
      <c r="U429" s="102">
        <f t="shared" si="82"/>
        <v>9412.1893207978137</v>
      </c>
      <c r="V429" s="103">
        <f t="shared" si="83"/>
        <v>9412.1827546978129</v>
      </c>
      <c r="Z429" s="85"/>
      <c r="AA429" s="85"/>
    </row>
    <row r="430" spans="1:28" x14ac:dyDescent="0.2">
      <c r="A430" s="107">
        <v>9</v>
      </c>
      <c r="B430" s="224">
        <v>45901</v>
      </c>
      <c r="C430" s="106">
        <f t="shared" si="84"/>
        <v>12570</v>
      </c>
      <c r="D430" s="92">
        <f t="shared" si="89"/>
        <v>2981.8075072302831</v>
      </c>
      <c r="E430" s="92">
        <f t="shared" si="89"/>
        <v>1222.7519294552271</v>
      </c>
      <c r="F430" s="92">
        <f t="shared" si="89"/>
        <v>194.49256821412774</v>
      </c>
      <c r="G430" s="92">
        <f t="shared" si="88"/>
        <v>111.26687819261699</v>
      </c>
      <c r="H430" s="92">
        <f t="shared" si="88"/>
        <v>0.63642357807896133</v>
      </c>
      <c r="I430" s="92">
        <f t="shared" si="88"/>
        <v>255.77291135473257</v>
      </c>
      <c r="J430" s="92">
        <f t="shared" si="88"/>
        <v>91.131802770714472</v>
      </c>
      <c r="K430" s="92">
        <f t="shared" si="88"/>
        <v>11.815294145128007</v>
      </c>
      <c r="L430" s="92">
        <f t="shared" si="88"/>
        <v>696.44536767549607</v>
      </c>
      <c r="M430" s="92">
        <f t="shared" si="88"/>
        <v>558.68892030710413</v>
      </c>
      <c r="N430" s="92">
        <f t="shared" si="88"/>
        <v>0</v>
      </c>
      <c r="O430" s="92">
        <f t="shared" si="88"/>
        <v>2190.2561501443588</v>
      </c>
      <c r="P430" s="92">
        <f t="shared" si="88"/>
        <v>963.68531122785021</v>
      </c>
      <c r="Q430" s="92">
        <f t="shared" si="88"/>
        <v>346.33995377560285</v>
      </c>
      <c r="R430" s="250" t="e">
        <f>IF('Share Price Input'!H431&gt;1,'Share Price Input'!H431,NA())</f>
        <v>#N/A</v>
      </c>
      <c r="S430" s="92" t="e">
        <f t="shared" si="80"/>
        <v>#N/A</v>
      </c>
      <c r="T430" s="92" t="e">
        <f t="shared" si="81"/>
        <v>#N/A</v>
      </c>
      <c r="U430" s="102">
        <f t="shared" si="82"/>
        <v>9625.084451971321</v>
      </c>
      <c r="V430" s="103">
        <f t="shared" si="83"/>
        <v>9625.0778858713202</v>
      </c>
      <c r="Z430" s="85"/>
      <c r="AA430" s="85"/>
    </row>
    <row r="431" spans="1:28" x14ac:dyDescent="0.2">
      <c r="A431" s="107">
        <v>10</v>
      </c>
      <c r="B431" s="224">
        <v>45931</v>
      </c>
      <c r="C431" s="106">
        <f t="shared" si="84"/>
        <v>12600</v>
      </c>
      <c r="D431" s="92">
        <f t="shared" si="89"/>
        <v>2907.9809994790935</v>
      </c>
      <c r="E431" s="92">
        <f t="shared" si="89"/>
        <v>1227.8681979490343</v>
      </c>
      <c r="F431" s="92">
        <f t="shared" si="89"/>
        <v>235.69118618838434</v>
      </c>
      <c r="G431" s="92">
        <f t="shared" si="88"/>
        <v>129.0336335160392</v>
      </c>
      <c r="H431" s="92">
        <f t="shared" si="88"/>
        <v>2.1800462739900865</v>
      </c>
      <c r="I431" s="92">
        <f t="shared" si="88"/>
        <v>252.87710152960099</v>
      </c>
      <c r="J431" s="92">
        <f t="shared" si="88"/>
        <v>77.358021657376113</v>
      </c>
      <c r="K431" s="92">
        <f t="shared" si="88"/>
        <v>5.1189845394081885</v>
      </c>
      <c r="L431" s="92">
        <f t="shared" si="88"/>
        <v>689.07719533255545</v>
      </c>
      <c r="M431" s="92">
        <f t="shared" si="88"/>
        <v>549.15864096893006</v>
      </c>
      <c r="N431" s="92">
        <f t="shared" si="88"/>
        <v>0</v>
      </c>
      <c r="O431" s="92">
        <f t="shared" si="88"/>
        <v>2197.1472095864801</v>
      </c>
      <c r="P431" s="92">
        <f t="shared" si="88"/>
        <v>909.52718021090436</v>
      </c>
      <c r="Q431" s="92">
        <f t="shared" si="88"/>
        <v>500.41099156771145</v>
      </c>
      <c r="R431" s="250" t="e">
        <f>IF('Share Price Input'!H432&gt;1,'Share Price Input'!H432,NA())</f>
        <v>#N/A</v>
      </c>
      <c r="S431" s="92" t="e">
        <f t="shared" si="80"/>
        <v>#N/A</v>
      </c>
      <c r="T431" s="92" t="e">
        <f t="shared" si="81"/>
        <v>#N/A</v>
      </c>
      <c r="U431" s="102">
        <f t="shared" si="82"/>
        <v>9683.4228226995056</v>
      </c>
      <c r="V431" s="103">
        <f t="shared" si="83"/>
        <v>9683.4162565995048</v>
      </c>
      <c r="Z431" s="85"/>
      <c r="AA431" s="85"/>
      <c r="AB431" s="85"/>
    </row>
    <row r="432" spans="1:28" x14ac:dyDescent="0.2">
      <c r="A432" s="107">
        <v>11</v>
      </c>
      <c r="B432" s="224">
        <v>45962</v>
      </c>
      <c r="C432" s="106">
        <f t="shared" si="84"/>
        <v>12630</v>
      </c>
      <c r="D432" s="92">
        <f t="shared" si="89"/>
        <v>2832.5615845208004</v>
      </c>
      <c r="E432" s="92">
        <f t="shared" si="89"/>
        <v>1231.9971889383773</v>
      </c>
      <c r="F432" s="92">
        <f t="shared" si="89"/>
        <v>247.46996643537892</v>
      </c>
      <c r="G432" s="92">
        <f t="shared" si="88"/>
        <v>147.25201175233119</v>
      </c>
      <c r="H432" s="92">
        <f t="shared" si="88"/>
        <v>4.6331486097689663</v>
      </c>
      <c r="I432" s="92">
        <f t="shared" si="88"/>
        <v>249.97163810752264</v>
      </c>
      <c r="J432" s="92">
        <f t="shared" si="88"/>
        <v>64.42999584593413</v>
      </c>
      <c r="K432" s="92">
        <f t="shared" si="88"/>
        <v>61.389163592376235</v>
      </c>
      <c r="L432" s="92">
        <f t="shared" si="88"/>
        <v>681.64897278618412</v>
      </c>
      <c r="M432" s="92">
        <f t="shared" si="88"/>
        <v>539.07203952340603</v>
      </c>
      <c r="N432" s="92">
        <f t="shared" si="88"/>
        <v>0</v>
      </c>
      <c r="O432" s="92">
        <f t="shared" si="88"/>
        <v>2203.9497225183559</v>
      </c>
      <c r="P432" s="92">
        <f t="shared" si="88"/>
        <v>850.62617251449569</v>
      </c>
      <c r="Q432" s="92">
        <f t="shared" si="88"/>
        <v>94.465029702416444</v>
      </c>
      <c r="R432" s="250" t="e">
        <f>IF('Share Price Input'!H433&gt;1,'Share Price Input'!H433,NA())</f>
        <v>#N/A</v>
      </c>
      <c r="S432" s="92" t="e">
        <f t="shared" si="80"/>
        <v>#N/A</v>
      </c>
      <c r="T432" s="92" t="e">
        <f t="shared" si="81"/>
        <v>#N/A</v>
      </c>
      <c r="U432" s="102">
        <f t="shared" si="82"/>
        <v>9209.4600687473467</v>
      </c>
      <c r="V432" s="103">
        <f t="shared" si="83"/>
        <v>9209.4535026473459</v>
      </c>
      <c r="Z432" s="85"/>
      <c r="AA432" s="85"/>
    </row>
    <row r="433" spans="1:28" x14ac:dyDescent="0.2">
      <c r="A433" s="107">
        <v>12</v>
      </c>
      <c r="B433" s="224">
        <v>45992</v>
      </c>
      <c r="C433" s="106">
        <f t="shared" si="84"/>
        <v>12660</v>
      </c>
      <c r="D433" s="92">
        <f t="shared" si="89"/>
        <v>2755.6815736369308</v>
      </c>
      <c r="E433" s="92">
        <f t="shared" si="89"/>
        <v>1235.1322039793781</v>
      </c>
      <c r="F433" s="92">
        <f t="shared" si="89"/>
        <v>226.72911356598442</v>
      </c>
      <c r="G433" s="92">
        <f t="shared" ref="G433:Q442" si="90">(SIN(($C433*PI()/180*G$6+G$7*PI()/180))*G$5)+G$5</f>
        <v>165.69419826098593</v>
      </c>
      <c r="H433" s="92">
        <f t="shared" si="90"/>
        <v>7.9774012436713377</v>
      </c>
      <c r="I433" s="92">
        <f t="shared" si="90"/>
        <v>247.05712522211689</v>
      </c>
      <c r="J433" s="92">
        <f t="shared" si="90"/>
        <v>52.45088358047721</v>
      </c>
      <c r="K433" s="92">
        <f t="shared" si="90"/>
        <v>168.14477269778632</v>
      </c>
      <c r="L433" s="92">
        <f t="shared" si="90"/>
        <v>674.16285102639063</v>
      </c>
      <c r="M433" s="92">
        <f t="shared" si="90"/>
        <v>528.45277193580193</v>
      </c>
      <c r="N433" s="92">
        <f t="shared" si="90"/>
        <v>0</v>
      </c>
      <c r="O433" s="92">
        <f t="shared" si="90"/>
        <v>2210.6630745889256</v>
      </c>
      <c r="P433" s="92">
        <f t="shared" si="90"/>
        <v>787.82493463180879</v>
      </c>
      <c r="Q433" s="92">
        <f t="shared" si="90"/>
        <v>101.22756158459956</v>
      </c>
      <c r="R433" s="250" t="e">
        <f>IF('Share Price Input'!H434&gt;1,'Share Price Input'!H434,NA())</f>
        <v>#N/A</v>
      </c>
      <c r="S433" s="92" t="e">
        <f t="shared" si="80"/>
        <v>#N/A</v>
      </c>
      <c r="T433" s="92" t="e">
        <f t="shared" si="81"/>
        <v>#N/A</v>
      </c>
      <c r="U433" s="102">
        <f t="shared" si="82"/>
        <v>9161.1918998548572</v>
      </c>
      <c r="V433" s="103">
        <f t="shared" si="83"/>
        <v>9161.1853337548564</v>
      </c>
      <c r="Z433" s="85"/>
      <c r="AA433" s="85"/>
    </row>
    <row r="434" spans="1:28" x14ac:dyDescent="0.2">
      <c r="A434" s="107">
        <v>1</v>
      </c>
      <c r="B434" s="224">
        <v>46023</v>
      </c>
      <c r="C434" s="106">
        <f t="shared" si="84"/>
        <v>12690</v>
      </c>
      <c r="D434" s="92">
        <f t="shared" si="89"/>
        <v>2677.4758404905842</v>
      </c>
      <c r="E434" s="92">
        <f t="shared" si="89"/>
        <v>1237.2681571509574</v>
      </c>
      <c r="F434" s="92">
        <f t="shared" si="89"/>
        <v>178.92695168022874</v>
      </c>
      <c r="G434" s="92">
        <f t="shared" si="90"/>
        <v>184.12957975497037</v>
      </c>
      <c r="H434" s="92">
        <f t="shared" si="90"/>
        <v>12.187816245715439</v>
      </c>
      <c r="I434" s="92">
        <f t="shared" si="90"/>
        <v>244.13416888865783</v>
      </c>
      <c r="J434" s="92">
        <f t="shared" si="90"/>
        <v>41.516271318290563</v>
      </c>
      <c r="K434" s="92">
        <f t="shared" si="90"/>
        <v>301.70678619386086</v>
      </c>
      <c r="L434" s="92">
        <f t="shared" si="90"/>
        <v>666.62099780905373</v>
      </c>
      <c r="M434" s="92">
        <f t="shared" si="90"/>
        <v>517.32574342583644</v>
      </c>
      <c r="N434" s="92">
        <f t="shared" si="90"/>
        <v>0</v>
      </c>
      <c r="O434" s="92">
        <f t="shared" si="90"/>
        <v>2217.2866594994603</v>
      </c>
      <c r="P434" s="92">
        <f t="shared" si="90"/>
        <v>722.02191032364101</v>
      </c>
      <c r="Q434" s="92">
        <f t="shared" si="90"/>
        <v>504.4942453074151</v>
      </c>
      <c r="R434" s="250" t="e">
        <f>IF('Share Price Input'!H435&gt;1,'Share Price Input'!H435,NA())</f>
        <v>#N/A</v>
      </c>
      <c r="S434" s="92" t="e">
        <f t="shared" si="80"/>
        <v>#N/A</v>
      </c>
      <c r="T434" s="92" t="e">
        <f t="shared" si="81"/>
        <v>#N/A</v>
      </c>
      <c r="U434" s="102">
        <f t="shared" si="82"/>
        <v>9505.0885619886722</v>
      </c>
      <c r="V434" s="103">
        <f t="shared" si="83"/>
        <v>9505.0819958886714</v>
      </c>
      <c r="Z434" s="85"/>
      <c r="AA434" s="85"/>
    </row>
    <row r="435" spans="1:28" x14ac:dyDescent="0.2">
      <c r="A435" s="107">
        <v>2</v>
      </c>
      <c r="B435" s="224">
        <v>46054</v>
      </c>
      <c r="C435" s="106">
        <f t="shared" si="84"/>
        <v>12720</v>
      </c>
      <c r="D435" s="92">
        <f t="shared" si="89"/>
        <v>2598.0815845121729</v>
      </c>
      <c r="E435" s="92">
        <f t="shared" si="89"/>
        <v>1238.4015833057024</v>
      </c>
      <c r="F435" s="92">
        <f t="shared" si="89"/>
        <v>116.64346935897692</v>
      </c>
      <c r="G435" s="92">
        <f t="shared" si="90"/>
        <v>202.32762804164705</v>
      </c>
      <c r="H435" s="92">
        <f t="shared" si="90"/>
        <v>17.232933805061094</v>
      </c>
      <c r="I435" s="92">
        <f t="shared" si="90"/>
        <v>241.20337687806807</v>
      </c>
      <c r="J435" s="92">
        <f t="shared" si="90"/>
        <v>31.713411004658553</v>
      </c>
      <c r="K435" s="92">
        <f t="shared" si="90"/>
        <v>432.45035933926272</v>
      </c>
      <c r="L435" s="92">
        <f t="shared" si="90"/>
        <v>659.0255970282094</v>
      </c>
      <c r="M435" s="92">
        <f t="shared" si="90"/>
        <v>505.71705005781934</v>
      </c>
      <c r="N435" s="92">
        <f t="shared" si="90"/>
        <v>0</v>
      </c>
      <c r="O435" s="92">
        <f t="shared" si="90"/>
        <v>2223.8198790583156</v>
      </c>
      <c r="P435" s="92">
        <f t="shared" si="90"/>
        <v>654.15848734960468</v>
      </c>
      <c r="Q435" s="92">
        <f t="shared" si="90"/>
        <v>337.9596590960586</v>
      </c>
      <c r="R435" s="250" t="e">
        <f>IF('Share Price Input'!H436&gt;1,'Share Price Input'!H436,NA())</f>
        <v>#N/A</v>
      </c>
      <c r="S435" s="92" t="e">
        <f t="shared" si="80"/>
        <v>#N/A</v>
      </c>
      <c r="T435" s="92" t="e">
        <f t="shared" si="81"/>
        <v>#N/A</v>
      </c>
      <c r="U435" s="102">
        <f t="shared" si="82"/>
        <v>9258.7284527355587</v>
      </c>
      <c r="V435" s="103">
        <f t="shared" si="83"/>
        <v>9258.7218866355579</v>
      </c>
      <c r="Z435" s="85"/>
      <c r="AA435" s="85"/>
    </row>
    <row r="436" spans="1:28" x14ac:dyDescent="0.2">
      <c r="A436" s="107">
        <v>3</v>
      </c>
      <c r="B436" s="224">
        <v>46082</v>
      </c>
      <c r="C436" s="106">
        <f t="shared" si="84"/>
        <v>12750</v>
      </c>
      <c r="D436" s="92">
        <f t="shared" si="89"/>
        <v>2517.6380902050391</v>
      </c>
      <c r="E436" s="92">
        <f t="shared" si="89"/>
        <v>1238.5306436913586</v>
      </c>
      <c r="F436" s="92">
        <f t="shared" si="89"/>
        <v>56.269672060311663</v>
      </c>
      <c r="G436" s="92">
        <f t="shared" si="90"/>
        <v>220.06078269963913</v>
      </c>
      <c r="H436" s="92">
        <f t="shared" si="90"/>
        <v>23.075057294651302</v>
      </c>
      <c r="I436" s="92">
        <f t="shared" si="90"/>
        <v>238.26535859054363</v>
      </c>
      <c r="J436" s="92">
        <f t="shared" si="90"/>
        <v>23.12052385229552</v>
      </c>
      <c r="K436" s="92">
        <f t="shared" si="90"/>
        <v>531.37579413623166</v>
      </c>
      <c r="L436" s="92">
        <f t="shared" si="90"/>
        <v>651.37884808365811</v>
      </c>
      <c r="M436" s="92">
        <f t="shared" si="90"/>
        <v>493.65391753791084</v>
      </c>
      <c r="N436" s="92">
        <f t="shared" si="90"/>
        <v>0</v>
      </c>
      <c r="O436" s="92">
        <f t="shared" si="90"/>
        <v>2230.2621432349547</v>
      </c>
      <c r="P436" s="92">
        <f t="shared" si="90"/>
        <v>585.20552983614834</v>
      </c>
      <c r="Q436" s="92">
        <f t="shared" si="90"/>
        <v>0.6730675301535598</v>
      </c>
      <c r="R436" s="250" t="e">
        <f>IF('Share Price Input'!H437&gt;1,'Share Price Input'!H437,NA())</f>
        <v>#N/A</v>
      </c>
      <c r="S436" s="92" t="e">
        <f t="shared" si="80"/>
        <v>#N/A</v>
      </c>
      <c r="T436" s="92" t="e">
        <f t="shared" si="81"/>
        <v>#N/A</v>
      </c>
      <c r="U436" s="102">
        <f t="shared" si="82"/>
        <v>8809.5028626528947</v>
      </c>
      <c r="V436" s="103">
        <f t="shared" si="83"/>
        <v>8809.4962965528939</v>
      </c>
      <c r="Z436" s="85"/>
      <c r="AA436" s="85"/>
    </row>
    <row r="437" spans="1:28" x14ac:dyDescent="0.2">
      <c r="A437" s="107">
        <v>4</v>
      </c>
      <c r="B437" s="224">
        <v>46113</v>
      </c>
      <c r="C437" s="106">
        <f t="shared" si="84"/>
        <v>12780</v>
      </c>
      <c r="D437" s="92">
        <f t="shared" si="89"/>
        <v>2436.2864827930807</v>
      </c>
      <c r="E437" s="92">
        <f t="shared" si="89"/>
        <v>1237.6551289338317</v>
      </c>
      <c r="F437" s="92">
        <f t="shared" si="89"/>
        <v>13.693997684101376</v>
      </c>
      <c r="G437" s="92">
        <f t="shared" si="90"/>
        <v>237.10729664470963</v>
      </c>
      <c r="H437" s="92">
        <f t="shared" si="90"/>
        <v>29.670534936739458</v>
      </c>
      <c r="I437" s="92">
        <f t="shared" si="90"/>
        <v>235.32072492884387</v>
      </c>
      <c r="J437" s="92">
        <f t="shared" si="90"/>
        <v>15.806176180856028</v>
      </c>
      <c r="K437" s="92">
        <f t="shared" si="90"/>
        <v>576.54084390759658</v>
      </c>
      <c r="L437" s="92">
        <f t="shared" si="90"/>
        <v>643.68296524408515</v>
      </c>
      <c r="M437" s="92">
        <f t="shared" si="90"/>
        <v>481.16463736205935</v>
      </c>
      <c r="N437" s="92">
        <f t="shared" si="90"/>
        <v>0</v>
      </c>
      <c r="O437" s="92">
        <f t="shared" si="90"/>
        <v>2236.6128702132373</v>
      </c>
      <c r="P437" s="92">
        <f t="shared" si="90"/>
        <v>516.14948895137195</v>
      </c>
      <c r="Q437" s="92">
        <f t="shared" si="90"/>
        <v>300.83875645175311</v>
      </c>
      <c r="R437" s="250" t="e">
        <f>IF('Share Price Input'!H438&gt;1,'Share Price Input'!H438,NA())</f>
        <v>#N/A</v>
      </c>
      <c r="S437" s="92" t="e">
        <f t="shared" si="80"/>
        <v>#N/A</v>
      </c>
      <c r="T437" s="92" t="e">
        <f t="shared" si="81"/>
        <v>#N/A</v>
      </c>
      <c r="U437" s="102">
        <f t="shared" si="82"/>
        <v>8960.5233381322632</v>
      </c>
      <c r="V437" s="103">
        <f t="shared" si="83"/>
        <v>8960.5167720322625</v>
      </c>
      <c r="Z437" s="85"/>
      <c r="AA437" s="85"/>
    </row>
    <row r="438" spans="1:28" x14ac:dyDescent="0.2">
      <c r="A438" s="107">
        <v>5</v>
      </c>
      <c r="B438" s="224">
        <v>46143</v>
      </c>
      <c r="C438" s="106">
        <f t="shared" si="84"/>
        <v>12810</v>
      </c>
      <c r="D438" s="92">
        <f t="shared" si="89"/>
        <v>2354.1694806391674</v>
      </c>
      <c r="E438" s="92">
        <f t="shared" si="89"/>
        <v>1235.7764593768529</v>
      </c>
      <c r="F438" s="92">
        <f t="shared" si="89"/>
        <v>0.12099172255773283</v>
      </c>
      <c r="G438" s="92">
        <f t="shared" si="90"/>
        <v>253.254009001843</v>
      </c>
      <c r="H438" s="92">
        <f t="shared" si="90"/>
        <v>36.97008596472044</v>
      </c>
      <c r="I438" s="92">
        <f t="shared" si="90"/>
        <v>232.37008817126178</v>
      </c>
      <c r="J438" s="92">
        <f t="shared" si="90"/>
        <v>9.8287322969573836</v>
      </c>
      <c r="K438" s="92">
        <f t="shared" si="90"/>
        <v>557.92763341932482</v>
      </c>
      <c r="L438" s="92">
        <f t="shared" si="90"/>
        <v>635.94017700587574</v>
      </c>
      <c r="M438" s="92">
        <f t="shared" si="90"/>
        <v>468.27850046434958</v>
      </c>
      <c r="N438" s="92">
        <f t="shared" si="90"/>
        <v>0</v>
      </c>
      <c r="O438" s="92">
        <f t="shared" si="90"/>
        <v>2242.8714864439648</v>
      </c>
      <c r="P438" s="92">
        <f t="shared" si="90"/>
        <v>447.97829058924714</v>
      </c>
      <c r="Q438" s="92">
        <f t="shared" si="90"/>
        <v>519.20134389360976</v>
      </c>
      <c r="R438" s="250" t="e">
        <f>IF('Share Price Input'!H439&gt;1,'Share Price Input'!H439,NA())</f>
        <v>#N/A</v>
      </c>
      <c r="S438" s="92" t="e">
        <f t="shared" si="80"/>
        <v>#N/A</v>
      </c>
      <c r="T438" s="92" t="e">
        <f t="shared" si="81"/>
        <v>#N/A</v>
      </c>
      <c r="U438" s="102">
        <f t="shared" si="82"/>
        <v>8994.6807128897326</v>
      </c>
      <c r="V438" s="103">
        <f t="shared" si="83"/>
        <v>8994.6741467897318</v>
      </c>
      <c r="Z438" s="85"/>
      <c r="AA438" s="85"/>
    </row>
    <row r="439" spans="1:28" x14ac:dyDescent="0.2">
      <c r="A439" s="107">
        <v>6</v>
      </c>
      <c r="B439" s="224">
        <v>46174</v>
      </c>
      <c r="C439" s="106">
        <f t="shared" si="84"/>
        <v>12840</v>
      </c>
      <c r="D439" s="92">
        <f t="shared" si="89"/>
        <v>2271.4311448686076</v>
      </c>
      <c r="E439" s="92">
        <f t="shared" si="89"/>
        <v>1232.8976827777619</v>
      </c>
      <c r="F439" s="92">
        <f t="shared" si="89"/>
        <v>19.122631953849037</v>
      </c>
      <c r="G439" s="92">
        <f t="shared" si="90"/>
        <v>268.29901060968734</v>
      </c>
      <c r="H439" s="92">
        <f t="shared" si="90"/>
        <v>44.919168844221645</v>
      </c>
      <c r="I439" s="92">
        <f t="shared" si="90"/>
        <v>229.41406184431679</v>
      </c>
      <c r="J439" s="92">
        <f t="shared" si="90"/>
        <v>5.2358887804315088</v>
      </c>
      <c r="K439" s="92">
        <f t="shared" si="90"/>
        <v>479.66468287276734</v>
      </c>
      <c r="L439" s="92">
        <f t="shared" si="90"/>
        <v>628.15272544780817</v>
      </c>
      <c r="M439" s="92">
        <f t="shared" si="90"/>
        <v>455.02572852138144</v>
      </c>
      <c r="N439" s="92">
        <f t="shared" si="90"/>
        <v>0</v>
      </c>
      <c r="O439" s="92">
        <f t="shared" si="90"/>
        <v>2249.0374266966796</v>
      </c>
      <c r="P439" s="92">
        <f t="shared" si="90"/>
        <v>381.6672019562692</v>
      </c>
      <c r="Q439" s="92">
        <f t="shared" si="90"/>
        <v>132.52159221296208</v>
      </c>
      <c r="R439" s="250" t="e">
        <f>IF('Share Price Input'!H440&gt;1,'Share Price Input'!H440,NA())</f>
        <v>#N/A</v>
      </c>
      <c r="S439" s="92" t="e">
        <f t="shared" si="80"/>
        <v>#N/A</v>
      </c>
      <c r="T439" s="92" t="e">
        <f t="shared" si="81"/>
        <v>#N/A</v>
      </c>
      <c r="U439" s="102">
        <f t="shared" si="82"/>
        <v>8397.3823812867413</v>
      </c>
      <c r="V439" s="103">
        <f t="shared" si="83"/>
        <v>8397.3758151867405</v>
      </c>
      <c r="Z439" s="85"/>
      <c r="AA439" s="85"/>
    </row>
    <row r="440" spans="1:28" x14ac:dyDescent="0.2">
      <c r="A440" s="107">
        <v>7</v>
      </c>
      <c r="B440" s="224">
        <v>46204</v>
      </c>
      <c r="C440" s="106">
        <f t="shared" si="84"/>
        <v>12870</v>
      </c>
      <c r="D440" s="92">
        <f t="shared" si="89"/>
        <v>2188.2166266370259</v>
      </c>
      <c r="E440" s="92">
        <f t="shared" si="89"/>
        <v>1229.0234693631432</v>
      </c>
      <c r="F440" s="92">
        <f t="shared" si="89"/>
        <v>65.698298998066463</v>
      </c>
      <c r="G440" s="92">
        <f t="shared" si="90"/>
        <v>282.0541688261236</v>
      </c>
      <c r="H440" s="92">
        <f t="shared" si="90"/>
        <v>53.458388802131694</v>
      </c>
      <c r="I440" s="92">
        <f t="shared" si="90"/>
        <v>226.45326059518266</v>
      </c>
      <c r="J440" s="92">
        <f t="shared" si="90"/>
        <v>2.0642938929271963</v>
      </c>
      <c r="K440" s="92">
        <f t="shared" si="90"/>
        <v>359.11117769987078</v>
      </c>
      <c r="L440" s="92">
        <f t="shared" si="90"/>
        <v>620.32286558181715</v>
      </c>
      <c r="M440" s="92">
        <f t="shared" si="90"/>
        <v>441.43740307380153</v>
      </c>
      <c r="N440" s="92">
        <f t="shared" si="90"/>
        <v>0</v>
      </c>
      <c r="O440" s="92">
        <f t="shared" si="90"/>
        <v>2255.1101341107083</v>
      </c>
      <c r="P440" s="92">
        <f t="shared" si="90"/>
        <v>318.16487925513502</v>
      </c>
      <c r="Q440" s="92">
        <f t="shared" si="90"/>
        <v>67.359407351312711</v>
      </c>
      <c r="R440" s="250" t="e">
        <f>IF('Share Price Input'!H441&gt;1,'Share Price Input'!H441,NA())</f>
        <v>#N/A</v>
      </c>
      <c r="S440" s="92" t="e">
        <f t="shared" si="80"/>
        <v>#N/A</v>
      </c>
      <c r="T440" s="92" t="e">
        <f t="shared" si="81"/>
        <v>#N/A</v>
      </c>
      <c r="U440" s="102">
        <f t="shared" si="82"/>
        <v>8108.4678080872463</v>
      </c>
      <c r="V440" s="103">
        <f t="shared" si="83"/>
        <v>8108.4612419872465</v>
      </c>
      <c r="Z440" s="85"/>
      <c r="AA440" s="85"/>
    </row>
    <row r="441" spans="1:28" x14ac:dyDescent="0.2">
      <c r="A441" s="107">
        <v>8</v>
      </c>
      <c r="B441" s="224">
        <v>46235</v>
      </c>
      <c r="C441" s="106">
        <f t="shared" si="84"/>
        <v>12900</v>
      </c>
      <c r="D441" s="92">
        <f t="shared" si="89"/>
        <v>2104.6719124858901</v>
      </c>
      <c r="E441" s="92">
        <f t="shared" si="89"/>
        <v>1224.1601042523384</v>
      </c>
      <c r="F441" s="92">
        <f t="shared" si="89"/>
        <v>127.59077819276996</v>
      </c>
      <c r="G441" s="92">
        <f t="shared" si="90"/>
        <v>294.34748006315738</v>
      </c>
      <c r="H441" s="92">
        <f t="shared" si="90"/>
        <v>62.523941618565772</v>
      </c>
      <c r="I441" s="92">
        <f t="shared" si="90"/>
        <v>223.48830006388289</v>
      </c>
      <c r="J441" s="92">
        <f t="shared" si="90"/>
        <v>0.33925514576247906</v>
      </c>
      <c r="K441" s="92">
        <f t="shared" si="90"/>
        <v>223.00659853801784</v>
      </c>
      <c r="L441" s="92">
        <f t="shared" si="90"/>
        <v>612.45286470000633</v>
      </c>
      <c r="M441" s="92">
        <f t="shared" si="90"/>
        <v>427.54539263119375</v>
      </c>
      <c r="N441" s="92">
        <f t="shared" si="90"/>
        <v>0</v>
      </c>
      <c r="O441" s="92">
        <f t="shared" si="90"/>
        <v>2261.0890602454574</v>
      </c>
      <c r="P441" s="92">
        <f t="shared" si="90"/>
        <v>258.37979606933197</v>
      </c>
      <c r="Q441" s="92">
        <f t="shared" si="90"/>
        <v>479.85606025424897</v>
      </c>
      <c r="R441" s="250" t="e">
        <f>IF('Share Price Input'!H442&gt;1,'Share Price Input'!H442,NA())</f>
        <v>#N/A</v>
      </c>
      <c r="S441" s="92" t="e">
        <f t="shared" si="80"/>
        <v>#N/A</v>
      </c>
      <c r="T441" s="92" t="e">
        <f t="shared" si="81"/>
        <v>#N/A</v>
      </c>
      <c r="U441" s="102">
        <f t="shared" si="82"/>
        <v>8299.4449781606218</v>
      </c>
      <c r="V441" s="103">
        <f t="shared" si="83"/>
        <v>8299.438412060621</v>
      </c>
      <c r="Z441" s="85"/>
      <c r="AA441" s="85"/>
    </row>
    <row r="442" spans="1:28" x14ac:dyDescent="0.2">
      <c r="A442" s="107">
        <v>9</v>
      </c>
      <c r="B442" s="224">
        <v>46266</v>
      </c>
      <c r="C442" s="106">
        <f t="shared" si="84"/>
        <v>12930</v>
      </c>
      <c r="D442" s="92">
        <f t="shared" si="89"/>
        <v>2020.943568232492</v>
      </c>
      <c r="E442" s="92">
        <f t="shared" si="89"/>
        <v>1218.3154772611256</v>
      </c>
      <c r="F442" s="92">
        <f t="shared" si="89"/>
        <v>188.51196350267978</v>
      </c>
      <c r="G442" s="92">
        <f t="shared" si="90"/>
        <v>305.02522063343622</v>
      </c>
      <c r="H442" s="92">
        <f t="shared" si="90"/>
        <v>72.048090365777171</v>
      </c>
      <c r="I442" s="92">
        <f t="shared" si="90"/>
        <v>220.5197967552815</v>
      </c>
      <c r="J442" s="92">
        <f t="shared" si="90"/>
        <v>7.4537360475801506E-2</v>
      </c>
      <c r="K442" s="92">
        <f t="shared" si="90"/>
        <v>101.53974623494662</v>
      </c>
      <c r="L442" s="92">
        <f t="shared" si="90"/>
        <v>604.54500171811355</v>
      </c>
      <c r="M442" s="92">
        <f t="shared" si="90"/>
        <v>413.38227793131369</v>
      </c>
      <c r="N442" s="92">
        <f t="shared" si="90"/>
        <v>0</v>
      </c>
      <c r="O442" s="92">
        <f t="shared" si="90"/>
        <v>2266.9736651299449</v>
      </c>
      <c r="P442" s="92">
        <f t="shared" si="90"/>
        <v>203.16724660623481</v>
      </c>
      <c r="Q442" s="92">
        <f t="shared" si="90"/>
        <v>381.58932748307075</v>
      </c>
      <c r="R442" s="250" t="e">
        <f>IF('Share Price Input'!H443&gt;1,'Share Price Input'!H443,NA())</f>
        <v>#N/A</v>
      </c>
      <c r="S442" s="92" t="e">
        <f t="shared" si="80"/>
        <v>#N/A</v>
      </c>
      <c r="T442" s="92" t="e">
        <f t="shared" si="81"/>
        <v>#N/A</v>
      </c>
      <c r="U442" s="102">
        <f t="shared" si="82"/>
        <v>7996.6293531148931</v>
      </c>
      <c r="V442" s="103">
        <f t="shared" si="83"/>
        <v>7996.6227870148932</v>
      </c>
      <c r="Z442" s="85"/>
      <c r="AA442" s="85"/>
    </row>
    <row r="443" spans="1:28" x14ac:dyDescent="0.2">
      <c r="A443" s="107">
        <v>10</v>
      </c>
      <c r="B443" s="224">
        <v>46296</v>
      </c>
      <c r="C443" s="106">
        <f t="shared" si="84"/>
        <v>12960</v>
      </c>
      <c r="D443" s="92">
        <f t="shared" ref="D443:Q461" si="91">(SIN(($C443*PI()/180*D$6+D$7*PI()/180))*D$5)+D$5</f>
        <v>1937.1784818437491</v>
      </c>
      <c r="E443" s="92">
        <f t="shared" si="91"/>
        <v>1211.4990701021045</v>
      </c>
      <c r="F443" s="92">
        <f t="shared" si="91"/>
        <v>232.42936214299328</v>
      </c>
      <c r="G443" s="92">
        <f t="shared" si="91"/>
        <v>313.95386901282359</v>
      </c>
      <c r="H443" s="92">
        <f t="shared" si="91"/>
        <v>81.959671531889541</v>
      </c>
      <c r="I443" s="92">
        <f t="shared" si="91"/>
        <v>217.5483679108936</v>
      </c>
      <c r="J443" s="92">
        <f t="shared" si="91"/>
        <v>1.2722528334306844</v>
      </c>
      <c r="K443" s="92">
        <f t="shared" si="91"/>
        <v>21.652687224843191</v>
      </c>
      <c r="L443" s="92">
        <f t="shared" si="91"/>
        <v>596.60156651560305</v>
      </c>
      <c r="M443" s="92">
        <f t="shared" si="91"/>
        <v>398.98127552893891</v>
      </c>
      <c r="N443" s="92">
        <f t="shared" si="91"/>
        <v>0</v>
      </c>
      <c r="O443" s="92">
        <f t="shared" si="91"/>
        <v>2272.7634173115621</v>
      </c>
      <c r="P443" s="92">
        <f t="shared" si="91"/>
        <v>153.31710973217253</v>
      </c>
      <c r="Q443" s="92">
        <f t="shared" si="91"/>
        <v>8.0254166111055838</v>
      </c>
      <c r="R443" s="250" t="e">
        <f>IF('Share Price Input'!H444&gt;1,'Share Price Input'!H444,NA())</f>
        <v>#N/A</v>
      </c>
      <c r="S443" s="92" t="e">
        <f t="shared" si="80"/>
        <v>#N/A</v>
      </c>
      <c r="T443" s="92" t="e">
        <f t="shared" si="81"/>
        <v>#N/A</v>
      </c>
      <c r="U443" s="102">
        <f t="shared" si="82"/>
        <v>7447.1759822021095</v>
      </c>
      <c r="V443" s="103">
        <f t="shared" si="83"/>
        <v>7447.1694161021096</v>
      </c>
      <c r="Z443" s="85"/>
      <c r="AA443" s="85"/>
      <c r="AB443" s="85"/>
    </row>
    <row r="444" spans="1:28" x14ac:dyDescent="0.2">
      <c r="A444" s="107">
        <v>11</v>
      </c>
      <c r="B444" s="224">
        <v>46327</v>
      </c>
      <c r="C444" s="106">
        <f t="shared" si="84"/>
        <v>12990</v>
      </c>
      <c r="D444" s="92">
        <f t="shared" si="91"/>
        <v>1853.5236057447332</v>
      </c>
      <c r="E444" s="92">
        <f t="shared" si="91"/>
        <v>1203.7219410025555</v>
      </c>
      <c r="F444" s="92">
        <f t="shared" si="91"/>
        <v>247.78533003231794</v>
      </c>
      <c r="G444" s="92">
        <f t="shared" si="91"/>
        <v>321.02177548177229</v>
      </c>
      <c r="H444" s="92">
        <f t="shared" si="91"/>
        <v>92.184626747725702</v>
      </c>
      <c r="I444" s="92">
        <f t="shared" si="91"/>
        <v>214.57463138054126</v>
      </c>
      <c r="J444" s="92">
        <f t="shared" si="91"/>
        <v>3.9228444809003236</v>
      </c>
      <c r="K444" s="92">
        <f t="shared" si="91"/>
        <v>1.0648438050261575</v>
      </c>
      <c r="L444" s="92">
        <f t="shared" si="91"/>
        <v>588.62485927258172</v>
      </c>
      <c r="M444" s="92">
        <f t="shared" si="91"/>
        <v>384.37615989354578</v>
      </c>
      <c r="N444" s="92">
        <f t="shared" si="91"/>
        <v>0</v>
      </c>
      <c r="O444" s="92">
        <f t="shared" si="91"/>
        <v>2278.4577939040728</v>
      </c>
      <c r="P444" s="92">
        <f t="shared" si="91"/>
        <v>109.54254884899962</v>
      </c>
      <c r="Q444" s="92">
        <f t="shared" si="91"/>
        <v>254.29612757427032</v>
      </c>
      <c r="R444" s="250" t="e">
        <f>IF('Share Price Input'!H445&gt;1,'Share Price Input'!H445,NA())</f>
        <v>#N/A</v>
      </c>
      <c r="S444" s="92" t="e">
        <f t="shared" si="80"/>
        <v>#N/A</v>
      </c>
      <c r="T444" s="92" t="e">
        <f t="shared" si="81"/>
        <v>#N/A</v>
      </c>
      <c r="U444" s="102">
        <f t="shared" si="82"/>
        <v>7553.0905220690438</v>
      </c>
      <c r="V444" s="103">
        <f t="shared" si="83"/>
        <v>7553.0839559690439</v>
      </c>
      <c r="Z444" s="85"/>
      <c r="AA444" s="85"/>
    </row>
    <row r="445" spans="1:28" x14ac:dyDescent="0.2">
      <c r="A445" s="107">
        <v>12</v>
      </c>
      <c r="B445" s="224">
        <v>46357</v>
      </c>
      <c r="C445" s="106">
        <f t="shared" si="84"/>
        <v>13020</v>
      </c>
      <c r="D445" s="92">
        <f t="shared" si="91"/>
        <v>1770.1256990142615</v>
      </c>
      <c r="E445" s="92">
        <f t="shared" si="91"/>
        <v>1194.996706764731</v>
      </c>
      <c r="F445" s="92">
        <f t="shared" si="91"/>
        <v>230.53867126914767</v>
      </c>
      <c r="G445" s="92">
        <f t="shared" si="91"/>
        <v>326.14055826719073</v>
      </c>
      <c r="H445" s="92">
        <f t="shared" si="91"/>
        <v>102.64655614372359</v>
      </c>
      <c r="I445" s="92">
        <f t="shared" si="91"/>
        <v>211.59920549388409</v>
      </c>
      <c r="J445" s="92">
        <f t="shared" si="91"/>
        <v>8.0051620991229697</v>
      </c>
      <c r="K445" s="92">
        <f t="shared" si="91"/>
        <v>44.342721442929104</v>
      </c>
      <c r="L445" s="92">
        <f t="shared" si="91"/>
        <v>580.61718980374451</v>
      </c>
      <c r="M445" s="92">
        <f t="shared" si="91"/>
        <v>369.60118419852699</v>
      </c>
      <c r="N445" s="92">
        <f t="shared" si="91"/>
        <v>0</v>
      </c>
      <c r="O445" s="92">
        <f t="shared" si="91"/>
        <v>2284.0562806348362</v>
      </c>
      <c r="P445" s="92">
        <f t="shared" si="91"/>
        <v>72.469809273428496</v>
      </c>
      <c r="Q445" s="92">
        <f t="shared" si="91"/>
        <v>530.28892979808461</v>
      </c>
      <c r="R445" s="250" t="e">
        <f>IF('Share Price Input'!H446&gt;1,'Share Price Input'!H446,NA())</f>
        <v>#N/A</v>
      </c>
      <c r="S445" s="92" t="e">
        <f t="shared" si="80"/>
        <v>#N/A</v>
      </c>
      <c r="T445" s="92" t="e">
        <f t="shared" si="81"/>
        <v>#N/A</v>
      </c>
      <c r="U445" s="102">
        <f t="shared" si="82"/>
        <v>7725.4221081036121</v>
      </c>
      <c r="V445" s="103">
        <f t="shared" si="83"/>
        <v>7725.4155420036122</v>
      </c>
      <c r="Z445" s="85"/>
      <c r="AA445" s="85"/>
    </row>
    <row r="446" spans="1:28" x14ac:dyDescent="0.2">
      <c r="A446" s="107">
        <v>1</v>
      </c>
      <c r="B446" s="224">
        <v>46388</v>
      </c>
      <c r="C446" s="106">
        <f t="shared" si="84"/>
        <v>13050</v>
      </c>
      <c r="D446" s="92">
        <f t="shared" si="91"/>
        <v>1687.1310699195383</v>
      </c>
      <c r="E446" s="92">
        <f t="shared" si="91"/>
        <v>1185.3375222976663</v>
      </c>
      <c r="F446" s="92">
        <f t="shared" si="91"/>
        <v>185.22815066536373</v>
      </c>
      <c r="G446" s="92">
        <f t="shared" si="91"/>
        <v>329.24620872654691</v>
      </c>
      <c r="H446" s="92">
        <f t="shared" si="91"/>
        <v>113.26728920233187</v>
      </c>
      <c r="I446" s="92">
        <f t="shared" si="91"/>
        <v>208.62270893185035</v>
      </c>
      <c r="J446" s="92">
        <f t="shared" si="91"/>
        <v>13.486631130819774</v>
      </c>
      <c r="K446" s="92">
        <f t="shared" si="91"/>
        <v>141.88703084814094</v>
      </c>
      <c r="L446" s="92">
        <f t="shared" si="91"/>
        <v>572.58087688951389</v>
      </c>
      <c r="M446" s="92">
        <f t="shared" si="91"/>
        <v>354.69099998768962</v>
      </c>
      <c r="N446" s="92">
        <f t="shared" si="91"/>
        <v>0</v>
      </c>
      <c r="O446" s="92">
        <f t="shared" si="91"/>
        <v>2289.5583718912521</v>
      </c>
      <c r="P446" s="92">
        <f t="shared" si="91"/>
        <v>42.629259079241479</v>
      </c>
      <c r="Q446" s="92">
        <f t="shared" si="91"/>
        <v>174.67138020126981</v>
      </c>
      <c r="R446" s="250" t="e">
        <f>IF('Share Price Input'!H447&gt;1,'Share Price Input'!H447,NA())</f>
        <v>#N/A</v>
      </c>
      <c r="S446" s="92" t="e">
        <f t="shared" si="80"/>
        <v>#N/A</v>
      </c>
      <c r="T446" s="92" t="e">
        <f t="shared" si="81"/>
        <v>#N/A</v>
      </c>
      <c r="U446" s="102">
        <f t="shared" si="82"/>
        <v>7298.3309336712255</v>
      </c>
      <c r="V446" s="103">
        <f t="shared" si="83"/>
        <v>7298.3243675712256</v>
      </c>
      <c r="Z446" s="85"/>
      <c r="AA446" s="85"/>
    </row>
    <row r="447" spans="1:28" x14ac:dyDescent="0.2">
      <c r="A447" s="107">
        <v>2</v>
      </c>
      <c r="B447" s="224">
        <v>46419</v>
      </c>
      <c r="C447" s="106">
        <f t="shared" si="84"/>
        <v>13080</v>
      </c>
      <c r="D447" s="92">
        <f t="shared" si="91"/>
        <v>1604.6853192417457</v>
      </c>
      <c r="E447" s="92">
        <f t="shared" si="91"/>
        <v>1174.7600576537366</v>
      </c>
      <c r="F447" s="92">
        <f t="shared" si="91"/>
        <v>123.77803710969884</v>
      </c>
      <c r="G447" s="92">
        <f t="shared" si="91"/>
        <v>330.29989175422634</v>
      </c>
      <c r="H447" s="92">
        <f t="shared" si="91"/>
        <v>123.9674688404948</v>
      </c>
      <c r="I447" s="92">
        <f t="shared" si="91"/>
        <v>205.64576059799293</v>
      </c>
      <c r="J447" s="92">
        <f t="shared" si="91"/>
        <v>20.323512591510593</v>
      </c>
      <c r="K447" s="92">
        <f t="shared" si="91"/>
        <v>272.06186712609997</v>
      </c>
      <c r="L447" s="92">
        <f t="shared" si="91"/>
        <v>564.51824760459169</v>
      </c>
      <c r="M447" s="92">
        <f t="shared" si="91"/>
        <v>339.68057590748663</v>
      </c>
      <c r="N447" s="92">
        <f t="shared" si="91"/>
        <v>0</v>
      </c>
      <c r="O447" s="92">
        <f t="shared" si="91"/>
        <v>2294.9635707664265</v>
      </c>
      <c r="P447" s="92">
        <f t="shared" si="91"/>
        <v>20.447801573516813</v>
      </c>
      <c r="Q447" s="92">
        <f t="shared" si="91"/>
        <v>39.572305994033655</v>
      </c>
      <c r="R447" s="250" t="e">
        <f>IF('Share Price Input'!H448&gt;1,'Share Price Input'!H448,NA())</f>
        <v>#N/A</v>
      </c>
      <c r="S447" s="92" t="e">
        <f t="shared" si="80"/>
        <v>#N/A</v>
      </c>
      <c r="T447" s="92" t="e">
        <f t="shared" si="81"/>
        <v>#N/A</v>
      </c>
      <c r="U447" s="102">
        <f t="shared" si="82"/>
        <v>7114.6978506615615</v>
      </c>
      <c r="V447" s="103">
        <f t="shared" si="83"/>
        <v>7114.6912845615616</v>
      </c>
      <c r="Z447" s="85"/>
      <c r="AA447" s="85"/>
    </row>
    <row r="448" spans="1:28" x14ac:dyDescent="0.2">
      <c r="A448" s="107">
        <v>3</v>
      </c>
      <c r="B448" s="224">
        <v>46447</v>
      </c>
      <c r="C448" s="106">
        <f t="shared" si="84"/>
        <v>13110</v>
      </c>
      <c r="D448" s="92">
        <f t="shared" si="91"/>
        <v>1522.9330848428344</v>
      </c>
      <c r="E448" s="92">
        <f t="shared" si="91"/>
        <v>1163.2814726071997</v>
      </c>
      <c r="F448" s="92">
        <f t="shared" si="91"/>
        <v>62.360020256503013</v>
      </c>
      <c r="G448" s="92">
        <f t="shared" si="91"/>
        <v>329.28843140135797</v>
      </c>
      <c r="H448" s="92">
        <f t="shared" si="91"/>
        <v>134.6671443580515</v>
      </c>
      <c r="I448" s="92">
        <f t="shared" si="91"/>
        <v>202.66897948980284</v>
      </c>
      <c r="J448" s="92">
        <f t="shared" si="91"/>
        <v>28.461252081567835</v>
      </c>
      <c r="K448" s="92">
        <f t="shared" si="91"/>
        <v>405.99368148083937</v>
      </c>
      <c r="L448" s="92">
        <f t="shared" si="91"/>
        <v>556.43163664411225</v>
      </c>
      <c r="M448" s="92">
        <f t="shared" si="91"/>
        <v>324.60511569553012</v>
      </c>
      <c r="N448" s="92">
        <f t="shared" si="91"/>
        <v>0</v>
      </c>
      <c r="O448" s="92">
        <f t="shared" si="91"/>
        <v>2300.2713891040412</v>
      </c>
      <c r="P448" s="92">
        <f t="shared" si="91"/>
        <v>6.2427679550221455</v>
      </c>
      <c r="Q448" s="92">
        <f t="shared" si="91"/>
        <v>448.71536983566745</v>
      </c>
      <c r="R448" s="250" t="e">
        <f>IF('Share Price Input'!H449&gt;1,'Share Price Input'!H449,NA())</f>
        <v>#N/A</v>
      </c>
      <c r="S448" s="92" t="e">
        <f t="shared" si="80"/>
        <v>#N/A</v>
      </c>
      <c r="T448" s="92" t="e">
        <f t="shared" si="81"/>
        <v>#N/A</v>
      </c>
      <c r="U448" s="102">
        <f t="shared" si="82"/>
        <v>7485.9137796525301</v>
      </c>
      <c r="V448" s="103">
        <f t="shared" si="83"/>
        <v>7485.9072135525303</v>
      </c>
      <c r="Z448" s="85"/>
      <c r="AA448" s="85"/>
    </row>
    <row r="449" spans="1:28" x14ac:dyDescent="0.2">
      <c r="A449" s="107">
        <v>4</v>
      </c>
      <c r="B449" s="224">
        <v>46478</v>
      </c>
      <c r="C449" s="106">
        <f t="shared" si="84"/>
        <v>13140</v>
      </c>
      <c r="D449" s="92">
        <f t="shared" si="91"/>
        <v>1442.0177879215428</v>
      </c>
      <c r="E449" s="92">
        <f t="shared" si="91"/>
        <v>1150.9203888159691</v>
      </c>
      <c r="F449" s="92">
        <f t="shared" si="91"/>
        <v>17.137342942344816</v>
      </c>
      <c r="G449" s="92">
        <f t="shared" si="91"/>
        <v>326.22447563658551</v>
      </c>
      <c r="H449" s="92">
        <f t="shared" si="91"/>
        <v>145.28636882158295</v>
      </c>
      <c r="I449" s="92">
        <f t="shared" si="91"/>
        <v>199.69298456999979</v>
      </c>
      <c r="J449" s="92">
        <f t="shared" si="91"/>
        <v>37.834915099090551</v>
      </c>
      <c r="K449" s="92">
        <f t="shared" si="91"/>
        <v>513.97560515286978</v>
      </c>
      <c r="L449" s="92">
        <f t="shared" si="91"/>
        <v>548.32338564758152</v>
      </c>
      <c r="M449" s="92">
        <f t="shared" si="91"/>
        <v>309.49997561776661</v>
      </c>
      <c r="N449" s="92">
        <f t="shared" si="91"/>
        <v>0</v>
      </c>
      <c r="O449" s="92">
        <f t="shared" si="91"/>
        <v>2305.481347542448</v>
      </c>
      <c r="P449" s="92">
        <f t="shared" si="91"/>
        <v>0.21737752733713478</v>
      </c>
      <c r="Q449" s="92">
        <f t="shared" si="91"/>
        <v>421.71420005288178</v>
      </c>
      <c r="R449" s="250" t="e">
        <f>IF('Share Price Input'!H450&gt;1,'Share Price Input'!H450,NA())</f>
        <v>#N/A</v>
      </c>
      <c r="S449" s="92" t="e">
        <f t="shared" si="80"/>
        <v>#N/A</v>
      </c>
      <c r="T449" s="92" t="e">
        <f t="shared" si="81"/>
        <v>#N/A</v>
      </c>
      <c r="U449" s="102">
        <f t="shared" si="82"/>
        <v>7418.3195892479998</v>
      </c>
      <c r="V449" s="103">
        <f t="shared" si="83"/>
        <v>7418.313023148</v>
      </c>
      <c r="Z449" s="85"/>
      <c r="AA449" s="85"/>
    </row>
    <row r="450" spans="1:28" x14ac:dyDescent="0.2">
      <c r="A450" s="107">
        <v>5</v>
      </c>
      <c r="B450" s="224">
        <v>46508</v>
      </c>
      <c r="C450" s="106">
        <f t="shared" si="84"/>
        <v>13170</v>
      </c>
      <c r="D450" s="92">
        <f t="shared" si="91"/>
        <v>1362.0813814038597</v>
      </c>
      <c r="E450" s="92">
        <f t="shared" si="91"/>
        <v>1137.6968596117817</v>
      </c>
      <c r="F450" s="92">
        <f t="shared" si="91"/>
        <v>1.1156532886175796E-2</v>
      </c>
      <c r="G450" s="92">
        <f t="shared" si="91"/>
        <v>321.14633818750974</v>
      </c>
      <c r="H450" s="92">
        <f t="shared" si="91"/>
        <v>155.74579642011059</v>
      </c>
      <c r="I450" s="92">
        <f t="shared" si="91"/>
        <v>196.71839463783047</v>
      </c>
      <c r="J450" s="92">
        <f t="shared" si="91"/>
        <v>48.369705180051596</v>
      </c>
      <c r="K450" s="92">
        <f t="shared" si="91"/>
        <v>572.05660865468201</v>
      </c>
      <c r="L450" s="92">
        <f t="shared" si="91"/>
        <v>540.19584252081063</v>
      </c>
      <c r="M450" s="92">
        <f t="shared" si="91"/>
        <v>294.40058154791336</v>
      </c>
      <c r="N450" s="92">
        <f t="shared" si="91"/>
        <v>0</v>
      </c>
      <c r="O450" s="92">
        <f t="shared" si="91"/>
        <v>2310.5929755579591</v>
      </c>
      <c r="P450" s="92">
        <f t="shared" si="91"/>
        <v>2.4578304135584403</v>
      </c>
      <c r="Q450" s="92">
        <f t="shared" si="91"/>
        <v>23.26885198995015</v>
      </c>
      <c r="R450" s="250" t="e">
        <f>IF('Share Price Input'!H451&gt;1,'Share Price Input'!H451,NA())</f>
        <v>#N/A</v>
      </c>
      <c r="S450" s="92" t="e">
        <f t="shared" si="80"/>
        <v>#N/A</v>
      </c>
      <c r="T450" s="92" t="e">
        <f t="shared" si="81"/>
        <v>#N/A</v>
      </c>
      <c r="U450" s="102">
        <f t="shared" si="82"/>
        <v>6964.7357565589036</v>
      </c>
      <c r="V450" s="103">
        <f t="shared" si="83"/>
        <v>6964.7291904589038</v>
      </c>
      <c r="Z450" s="85"/>
      <c r="AA450" s="85"/>
    </row>
    <row r="451" spans="1:28" x14ac:dyDescent="0.2">
      <c r="A451" s="107">
        <v>6</v>
      </c>
      <c r="B451" s="224">
        <v>46539</v>
      </c>
      <c r="C451" s="106">
        <f t="shared" si="84"/>
        <v>13200</v>
      </c>
      <c r="D451" s="92">
        <f t="shared" si="91"/>
        <v>1283.2641009093973</v>
      </c>
      <c r="E451" s="92">
        <f t="shared" si="91"/>
        <v>1123.6323374677645</v>
      </c>
      <c r="F451" s="92">
        <f t="shared" si="91"/>
        <v>15.488521398740133</v>
      </c>
      <c r="G451" s="92">
        <f t="shared" si="91"/>
        <v>314.11751944051787</v>
      </c>
      <c r="H451" s="92">
        <f t="shared" si="91"/>
        <v>165.96727532926673</v>
      </c>
      <c r="I451" s="92">
        <f t="shared" si="91"/>
        <v>193.74582820040186</v>
      </c>
      <c r="J451" s="92">
        <f t="shared" si="91"/>
        <v>59.981560731258114</v>
      </c>
      <c r="K451" s="92">
        <f t="shared" si="91"/>
        <v>567.35398180452057</v>
      </c>
      <c r="L451" s="92">
        <f t="shared" si="91"/>
        <v>532.05136075602832</v>
      </c>
      <c r="M451" s="92">
        <f t="shared" si="91"/>
        <v>279.3423458836545</v>
      </c>
      <c r="N451" s="92">
        <f t="shared" si="91"/>
        <v>0</v>
      </c>
      <c r="O451" s="92">
        <f t="shared" si="91"/>
        <v>2315.6058115073374</v>
      </c>
      <c r="P451" s="92">
        <f t="shared" si="91"/>
        <v>12.93207436464229</v>
      </c>
      <c r="Q451" s="92">
        <f t="shared" si="91"/>
        <v>208.13188928493506</v>
      </c>
      <c r="R451" s="250" t="e">
        <f>IF('Share Price Input'!H452&gt;1,'Share Price Input'!H452,NA())</f>
        <v>#N/A</v>
      </c>
      <c r="S451" s="92" t="e">
        <f t="shared" si="80"/>
        <v>#N/A</v>
      </c>
      <c r="T451" s="92" t="e">
        <f t="shared" si="81"/>
        <v>#N/A</v>
      </c>
      <c r="U451" s="102">
        <f t="shared" si="82"/>
        <v>7071.6080409784636</v>
      </c>
      <c r="V451" s="103">
        <f t="shared" si="83"/>
        <v>7071.6014748784637</v>
      </c>
      <c r="Z451" s="85"/>
      <c r="AA451" s="85"/>
    </row>
    <row r="452" spans="1:28" x14ac:dyDescent="0.2">
      <c r="A452" s="107">
        <v>7</v>
      </c>
      <c r="B452" s="224">
        <v>46569</v>
      </c>
      <c r="C452" s="106">
        <f t="shared" si="84"/>
        <v>13230</v>
      </c>
      <c r="D452" s="92">
        <f t="shared" si="91"/>
        <v>1205.7042187304348</v>
      </c>
      <c r="E452" s="92">
        <f t="shared" si="91"/>
        <v>1108.7496391961859</v>
      </c>
      <c r="F452" s="92">
        <f t="shared" si="91"/>
        <v>59.496293866199707</v>
      </c>
      <c r="G452" s="92">
        <f t="shared" si="91"/>
        <v>305.22591238999621</v>
      </c>
      <c r="H452" s="92">
        <f t="shared" si="91"/>
        <v>175.87443165411759</v>
      </c>
      <c r="I452" s="92">
        <f t="shared" si="91"/>
        <v>190.77590334407739</v>
      </c>
      <c r="J452" s="92">
        <f t="shared" si="91"/>
        <v>72.577825793728522</v>
      </c>
      <c r="K452" s="92">
        <f t="shared" si="91"/>
        <v>500.9107950583184</v>
      </c>
      <c r="L452" s="92">
        <f t="shared" si="91"/>
        <v>523.8922987503887</v>
      </c>
      <c r="M452" s="92">
        <f t="shared" si="91"/>
        <v>264.36058449444795</v>
      </c>
      <c r="N452" s="92">
        <f t="shared" si="91"/>
        <v>0</v>
      </c>
      <c r="O452" s="92">
        <f t="shared" si="91"/>
        <v>2320.5194026694926</v>
      </c>
      <c r="P452" s="92">
        <f t="shared" si="91"/>
        <v>31.490263303594929</v>
      </c>
      <c r="Q452" s="92">
        <f t="shared" si="91"/>
        <v>533.33551312334339</v>
      </c>
      <c r="R452" s="250" t="e">
        <f>IF('Share Price Input'!H453&gt;1,'Share Price Input'!H453,NA())</f>
        <v>#N/A</v>
      </c>
      <c r="S452" s="92" t="e">
        <f t="shared" si="80"/>
        <v>#N/A</v>
      </c>
      <c r="T452" s="92" t="e">
        <f t="shared" si="81"/>
        <v>#N/A</v>
      </c>
      <c r="U452" s="102">
        <f t="shared" si="82"/>
        <v>7292.9065162743273</v>
      </c>
      <c r="V452" s="103">
        <f t="shared" si="83"/>
        <v>7292.8999501743274</v>
      </c>
      <c r="Z452" s="85"/>
      <c r="AA452" s="85"/>
    </row>
    <row r="453" spans="1:28" x14ac:dyDescent="0.2">
      <c r="A453" s="107">
        <v>8</v>
      </c>
      <c r="B453" s="224">
        <v>46600</v>
      </c>
      <c r="C453" s="106">
        <f t="shared" si="84"/>
        <v>13260</v>
      </c>
      <c r="D453" s="92">
        <f t="shared" si="91"/>
        <v>1129.5378012553458</v>
      </c>
      <c r="E453" s="92">
        <f t="shared" si="91"/>
        <v>1093.0729089328352</v>
      </c>
      <c r="F453" s="92">
        <f t="shared" si="91"/>
        <v>120.45304637487412</v>
      </c>
      <c r="G453" s="92">
        <f t="shared" si="91"/>
        <v>294.58270356623837</v>
      </c>
      <c r="H453" s="92">
        <f t="shared" si="91"/>
        <v>185.39324008746647</v>
      </c>
      <c r="I453" s="92">
        <f t="shared" si="91"/>
        <v>187.80923760595383</v>
      </c>
      <c r="J453" s="92">
        <f t="shared" si="91"/>
        <v>86.057989384206479</v>
      </c>
      <c r="K453" s="92">
        <f t="shared" si="91"/>
        <v>387.4645403117994</v>
      </c>
      <c r="L453" s="92">
        <f t="shared" si="91"/>
        <v>515.72101912304322</v>
      </c>
      <c r="M453" s="92">
        <f t="shared" si="91"/>
        <v>249.49043389569752</v>
      </c>
      <c r="N453" s="92">
        <f t="shared" si="91"/>
        <v>0</v>
      </c>
      <c r="O453" s="92">
        <f t="shared" si="91"/>
        <v>2325.3333052863663</v>
      </c>
      <c r="P453" s="92">
        <f t="shared" si="91"/>
        <v>57.866901045532245</v>
      </c>
      <c r="Q453" s="92">
        <f t="shared" si="91"/>
        <v>219.62857884117096</v>
      </c>
      <c r="R453" s="250" t="e">
        <f>IF('Share Price Input'!H454&gt;1,'Share Price Input'!H454,NA())</f>
        <v>#N/A</v>
      </c>
      <c r="S453" s="92" t="e">
        <f t="shared" si="80"/>
        <v>#N/A</v>
      </c>
      <c r="T453" s="92" t="e">
        <f t="shared" si="81"/>
        <v>#N/A</v>
      </c>
      <c r="U453" s="102">
        <f t="shared" si="82"/>
        <v>6852.4051396105297</v>
      </c>
      <c r="V453" s="103">
        <f t="shared" si="83"/>
        <v>6852.3985735105298</v>
      </c>
      <c r="Z453" s="85"/>
      <c r="AA453" s="85"/>
    </row>
    <row r="454" spans="1:28" x14ac:dyDescent="0.2">
      <c r="A454" s="107">
        <v>9</v>
      </c>
      <c r="B454" s="224">
        <v>46631</v>
      </c>
      <c r="C454" s="106">
        <f t="shared" si="84"/>
        <v>13290</v>
      </c>
      <c r="D454" s="92">
        <f t="shared" si="91"/>
        <v>1054.8984702618911</v>
      </c>
      <c r="E454" s="92">
        <f t="shared" si="91"/>
        <v>1076.6275789681031</v>
      </c>
      <c r="F454" s="92">
        <f t="shared" si="91"/>
        <v>182.31692599939925</v>
      </c>
      <c r="G454" s="92">
        <f t="shared" si="91"/>
        <v>282.32098268560389</v>
      </c>
      <c r="H454" s="92">
        <f t="shared" si="91"/>
        <v>194.45257701974222</v>
      </c>
      <c r="I454" s="92">
        <f t="shared" si="91"/>
        <v>184.84644784545912</v>
      </c>
      <c r="J454" s="92">
        <f t="shared" si="91"/>
        <v>100.31448751525173</v>
      </c>
      <c r="K454" s="92">
        <f t="shared" si="91"/>
        <v>252.17826801157423</v>
      </c>
      <c r="L454" s="92">
        <f t="shared" si="91"/>
        <v>507.53988803099753</v>
      </c>
      <c r="M454" s="92">
        <f t="shared" si="91"/>
        <v>234.76676884358375</v>
      </c>
      <c r="N454" s="92">
        <f t="shared" si="91"/>
        <v>0</v>
      </c>
      <c r="O454" s="92">
        <f t="shared" si="91"/>
        <v>2330.0470846030089</v>
      </c>
      <c r="P454" s="92">
        <f t="shared" si="91"/>
        <v>91.684639525208752</v>
      </c>
      <c r="Q454" s="92">
        <f t="shared" si="91"/>
        <v>18.713926471600075</v>
      </c>
      <c r="R454" s="250" t="e">
        <f>IF('Share Price Input'!H455&gt;1,'Share Price Input'!H455,NA())</f>
        <v>#N/A</v>
      </c>
      <c r="S454" s="92" t="e">
        <f t="shared" si="80"/>
        <v>#N/A</v>
      </c>
      <c r="T454" s="92" t="e">
        <f t="shared" si="81"/>
        <v>#N/A</v>
      </c>
      <c r="U454" s="102">
        <f t="shared" si="82"/>
        <v>6510.7014796814228</v>
      </c>
      <c r="V454" s="103">
        <f t="shared" si="83"/>
        <v>6510.694913581423</v>
      </c>
      <c r="Z454" s="85"/>
      <c r="AA454" s="85"/>
    </row>
    <row r="455" spans="1:28" x14ac:dyDescent="0.2">
      <c r="A455" s="107">
        <v>10</v>
      </c>
      <c r="B455" s="224">
        <v>46661</v>
      </c>
      <c r="C455" s="106">
        <f t="shared" si="84"/>
        <v>13320</v>
      </c>
      <c r="D455" s="92">
        <f t="shared" si="91"/>
        <v>981.9171684992549</v>
      </c>
      <c r="E455" s="92">
        <f t="shared" si="91"/>
        <v>1059.4403284882851</v>
      </c>
      <c r="F455" s="92">
        <f t="shared" si="91"/>
        <v>228.80735318974538</v>
      </c>
      <c r="G455" s="92">
        <f t="shared" si="91"/>
        <v>268.59407840874997</v>
      </c>
      <c r="H455" s="92">
        <f t="shared" si="91"/>
        <v>202.98475196768135</v>
      </c>
      <c r="I455" s="92">
        <f t="shared" si="91"/>
        <v>181.88815011608918</v>
      </c>
      <c r="J455" s="92">
        <f t="shared" si="91"/>
        <v>115.23356149428211</v>
      </c>
      <c r="K455" s="92">
        <f t="shared" si="91"/>
        <v>125.05927370236392</v>
      </c>
      <c r="L455" s="92">
        <f t="shared" si="91"/>
        <v>499.35127448394809</v>
      </c>
      <c r="M455" s="92">
        <f t="shared" si="91"/>
        <v>220.22412054378276</v>
      </c>
      <c r="N455" s="92">
        <f t="shared" si="91"/>
        <v>0</v>
      </c>
      <c r="O455" s="92">
        <f t="shared" si="91"/>
        <v>2334.6603149068424</v>
      </c>
      <c r="P455" s="92">
        <f t="shared" si="91"/>
        <v>132.45967719403171</v>
      </c>
      <c r="Q455" s="92">
        <f t="shared" si="91"/>
        <v>412.02214707275243</v>
      </c>
      <c r="R455" s="250" t="e">
        <f>IF('Share Price Input'!H456&gt;1,'Share Price Input'!H456,NA())</f>
        <v>#N/A</v>
      </c>
      <c r="S455" s="92" t="e">
        <f t="shared" si="80"/>
        <v>#N/A</v>
      </c>
      <c r="T455" s="92" t="e">
        <f t="shared" si="81"/>
        <v>#N/A</v>
      </c>
      <c r="U455" s="102">
        <f t="shared" si="82"/>
        <v>6762.6356339678086</v>
      </c>
      <c r="V455" s="103">
        <f t="shared" si="83"/>
        <v>6762.6290678678088</v>
      </c>
      <c r="Z455" s="85"/>
      <c r="AA455" s="85"/>
      <c r="AB455" s="85"/>
    </row>
    <row r="456" spans="1:28" x14ac:dyDescent="0.2">
      <c r="A456" s="107">
        <v>11</v>
      </c>
      <c r="B456" s="224">
        <v>46692</v>
      </c>
      <c r="C456" s="106">
        <f t="shared" si="84"/>
        <v>13350</v>
      </c>
      <c r="D456" s="92">
        <f t="shared" si="91"/>
        <v>910.72192996994772</v>
      </c>
      <c r="E456" s="92">
        <f t="shared" si="91"/>
        <v>1041.5390402940623</v>
      </c>
      <c r="F456" s="92">
        <f t="shared" si="91"/>
        <v>247.68954566614696</v>
      </c>
      <c r="G456" s="92">
        <f t="shared" si="91"/>
        <v>253.57364101774499</v>
      </c>
      <c r="H456" s="92">
        <f t="shared" si="91"/>
        <v>210.92601335102469</v>
      </c>
      <c r="I456" s="92">
        <f t="shared" si="91"/>
        <v>178.93495953731087</v>
      </c>
      <c r="J456" s="92">
        <f t="shared" si="91"/>
        <v>130.69616565279671</v>
      </c>
      <c r="K456" s="92">
        <f t="shared" si="91"/>
        <v>34.303302353218839</v>
      </c>
      <c r="L456" s="92">
        <f t="shared" si="91"/>
        <v>491.15754965828444</v>
      </c>
      <c r="M456" s="92">
        <f t="shared" si="91"/>
        <v>205.89659566591681</v>
      </c>
      <c r="N456" s="92">
        <f t="shared" si="91"/>
        <v>0</v>
      </c>
      <c r="O456" s="92">
        <f t="shared" si="91"/>
        <v>2339.1725795661096</v>
      </c>
      <c r="P456" s="92">
        <f t="shared" si="91"/>
        <v>179.60868035627772</v>
      </c>
      <c r="Q456" s="92">
        <f t="shared" si="91"/>
        <v>457.11023373178546</v>
      </c>
      <c r="R456" s="250" t="e">
        <f>IF('Share Price Input'!H457&gt;1,'Share Price Input'!H457,NA())</f>
        <v>#N/A</v>
      </c>
      <c r="S456" s="92" t="e">
        <f t="shared" si="80"/>
        <v>#N/A</v>
      </c>
      <c r="T456" s="92" t="e">
        <f t="shared" si="81"/>
        <v>#N/A</v>
      </c>
      <c r="U456" s="102">
        <f t="shared" si="82"/>
        <v>6681.323670720627</v>
      </c>
      <c r="V456" s="103">
        <f t="shared" si="83"/>
        <v>6681.3171046206271</v>
      </c>
      <c r="Z456" s="85"/>
      <c r="AA456" s="85"/>
    </row>
    <row r="457" spans="1:28" x14ac:dyDescent="0.2">
      <c r="A457" s="107">
        <v>12</v>
      </c>
      <c r="B457" s="224">
        <v>46722</v>
      </c>
      <c r="C457" s="106">
        <f t="shared" si="84"/>
        <v>13380</v>
      </c>
      <c r="D457" s="92">
        <f t="shared" si="91"/>
        <v>841.43765531464283</v>
      </c>
      <c r="E457" s="92">
        <f t="shared" si="91"/>
        <v>1022.9527555663472</v>
      </c>
      <c r="F457" s="92">
        <f t="shared" si="91"/>
        <v>233.99431884857631</v>
      </c>
      <c r="G457" s="92">
        <f t="shared" si="91"/>
        <v>237.44749598750457</v>
      </c>
      <c r="H457" s="92">
        <f t="shared" si="91"/>
        <v>218.21702483812095</v>
      </c>
      <c r="I457" s="92">
        <f t="shared" si="91"/>
        <v>175.98749016665954</v>
      </c>
      <c r="J457" s="92">
        <f t="shared" si="91"/>
        <v>146.57891726266297</v>
      </c>
      <c r="K457" s="92">
        <f t="shared" si="91"/>
        <v>4.0565318310484599E-2</v>
      </c>
      <c r="L457" s="92">
        <f t="shared" si="91"/>
        <v>482.96108621046977</v>
      </c>
      <c r="M457" s="92">
        <f t="shared" si="91"/>
        <v>191.81779635365297</v>
      </c>
      <c r="N457" s="92">
        <f t="shared" si="91"/>
        <v>0</v>
      </c>
      <c r="O457" s="92">
        <f t="shared" si="91"/>
        <v>2343.583471067499</v>
      </c>
      <c r="P457" s="92">
        <f t="shared" si="91"/>
        <v>232.45712842689181</v>
      </c>
      <c r="Q457" s="92">
        <f t="shared" si="91"/>
        <v>45.938359816200034</v>
      </c>
      <c r="R457" s="250" t="e">
        <f>IF('Share Price Input'!H458&gt;1,'Share Price Input'!H458,NA())</f>
        <v>#N/A</v>
      </c>
      <c r="S457" s="92" t="e">
        <f t="shared" si="80"/>
        <v>#N/A</v>
      </c>
      <c r="T457" s="92" t="e">
        <f t="shared" si="81"/>
        <v>#N/A</v>
      </c>
      <c r="U457" s="102">
        <f t="shared" si="82"/>
        <v>6173.407499077538</v>
      </c>
      <c r="V457" s="103">
        <f t="shared" si="83"/>
        <v>6173.4009329775381</v>
      </c>
      <c r="Z457" s="85"/>
      <c r="AA457" s="85"/>
    </row>
    <row r="458" spans="1:28" x14ac:dyDescent="0.2">
      <c r="A458" s="107">
        <v>1</v>
      </c>
      <c r="B458" s="224">
        <v>46753</v>
      </c>
      <c r="C458" s="106">
        <f t="shared" si="84"/>
        <v>13410</v>
      </c>
      <c r="D458" s="92">
        <f t="shared" si="91"/>
        <v>774.18589269404038</v>
      </c>
      <c r="E458" s="92">
        <f t="shared" si="91"/>
        <v>1003.7116267529078</v>
      </c>
      <c r="F458" s="92">
        <f t="shared" si="91"/>
        <v>191.3258151059261</v>
      </c>
      <c r="G458" s="92">
        <f t="shared" si="91"/>
        <v>220.41729529193259</v>
      </c>
      <c r="H458" s="92">
        <f t="shared" si="91"/>
        <v>224.80330870121352</v>
      </c>
      <c r="I458" s="92">
        <f t="shared" si="91"/>
        <v>173.04635487205803</v>
      </c>
      <c r="J458" s="92">
        <f t="shared" si="91"/>
        <v>162.75508105964039</v>
      </c>
      <c r="K458" s="92">
        <f t="shared" si="91"/>
        <v>29.870740369069608</v>
      </c>
      <c r="L458" s="92">
        <f t="shared" si="91"/>
        <v>474.76425758998641</v>
      </c>
      <c r="M458" s="92">
        <f t="shared" si="91"/>
        <v>178.02074141806776</v>
      </c>
      <c r="N458" s="92">
        <f t="shared" si="91"/>
        <v>0</v>
      </c>
      <c r="O458" s="92">
        <f t="shared" si="91"/>
        <v>2347.8925910529506</v>
      </c>
      <c r="P458" s="92">
        <f t="shared" si="91"/>
        <v>290.24896372234372</v>
      </c>
      <c r="Q458" s="92">
        <f t="shared" si="91"/>
        <v>163.75432060146289</v>
      </c>
      <c r="R458" s="250" t="e">
        <f>IF('Share Price Input'!H459&gt;1,'Share Price Input'!H459,NA())</f>
        <v>#N/A</v>
      </c>
      <c r="S458" s="92" t="e">
        <f t="shared" si="80"/>
        <v>#N/A</v>
      </c>
      <c r="T458" s="92" t="e">
        <f t="shared" si="81"/>
        <v>#N/A</v>
      </c>
      <c r="U458" s="102">
        <f t="shared" si="82"/>
        <v>6234.7904231315997</v>
      </c>
      <c r="V458" s="103">
        <f t="shared" si="83"/>
        <v>6234.7838570315998</v>
      </c>
      <c r="Z458" s="85"/>
      <c r="AA458" s="85"/>
    </row>
    <row r="459" spans="1:28" x14ac:dyDescent="0.2">
      <c r="A459" s="107">
        <v>2</v>
      </c>
      <c r="B459" s="224">
        <v>46784</v>
      </c>
      <c r="C459" s="106">
        <f t="shared" si="84"/>
        <v>13440</v>
      </c>
      <c r="D459" s="92">
        <f t="shared" si="91"/>
        <v>709.08462455209633</v>
      </c>
      <c r="E459" s="92">
        <f t="shared" si="91"/>
        <v>983.84686865219123</v>
      </c>
      <c r="F459" s="92">
        <f t="shared" si="91"/>
        <v>130.91300962823937</v>
      </c>
      <c r="G459" s="92">
        <f t="shared" si="91"/>
        <v>202.69599581439937</v>
      </c>
      <c r="H459" s="92">
        <f t="shared" si="91"/>
        <v>230.63565286871915</v>
      </c>
      <c r="I459" s="92">
        <f t="shared" si="91"/>
        <v>170.11216520438572</v>
      </c>
      <c r="J459" s="92">
        <f t="shared" si="91"/>
        <v>179.09558051822339</v>
      </c>
      <c r="K459" s="92">
        <f t="shared" si="91"/>
        <v>117.17731820502846</v>
      </c>
      <c r="L459" s="92">
        <f t="shared" si="91"/>
        <v>466.56943735206499</v>
      </c>
      <c r="M459" s="92">
        <f t="shared" si="91"/>
        <v>164.53778889909844</v>
      </c>
      <c r="N459" s="92">
        <f t="shared" si="91"/>
        <v>0</v>
      </c>
      <c r="O459" s="92">
        <f t="shared" si="91"/>
        <v>2352.0995503556278</v>
      </c>
      <c r="P459" s="92">
        <f t="shared" si="91"/>
        <v>352.15740773320243</v>
      </c>
      <c r="Q459" s="92">
        <f t="shared" si="91"/>
        <v>528.24815527595774</v>
      </c>
      <c r="R459" s="250" t="e">
        <f>IF('Share Price Input'!H460&gt;1,'Share Price Input'!H460,NA())</f>
        <v>#N/A</v>
      </c>
      <c r="S459" s="92" t="e">
        <f t="shared" ref="S459:S505" si="92">IF(R459&gt;0,0,R458)</f>
        <v>#N/A</v>
      </c>
      <c r="T459" s="92" t="e">
        <f t="shared" ref="T459:T505" si="93">IF(R459&gt;0,U459,0)</f>
        <v>#N/A</v>
      </c>
      <c r="U459" s="102">
        <f t="shared" ref="U459:U505" si="94">SUM(D459:Q459)-$U$5</f>
        <v>6587.1669889592349</v>
      </c>
      <c r="V459" s="103">
        <f t="shared" ref="V459:V505" si="95">U459-$U$5</f>
        <v>6587.160422859235</v>
      </c>
      <c r="Z459" s="85"/>
      <c r="AA459" s="85"/>
    </row>
    <row r="460" spans="1:28" x14ac:dyDescent="0.2">
      <c r="A460" s="107">
        <v>3</v>
      </c>
      <c r="B460" s="224">
        <v>46813</v>
      </c>
      <c r="C460" s="106">
        <f t="shared" si="84"/>
        <v>13470</v>
      </c>
      <c r="D460" s="92">
        <f t="shared" si="91"/>
        <v>646.24806063467486</v>
      </c>
      <c r="E460" s="92">
        <f t="shared" si="91"/>
        <v>963.39070777368238</v>
      </c>
      <c r="F460" s="92">
        <f t="shared" si="91"/>
        <v>68.654606011045928</v>
      </c>
      <c r="G460" s="92">
        <f t="shared" si="91"/>
        <v>184.50519639412471</v>
      </c>
      <c r="H460" s="92">
        <f t="shared" si="91"/>
        <v>235.67047863303301</v>
      </c>
      <c r="I460" s="92">
        <f t="shared" si="91"/>
        <v>167.18553127031373</v>
      </c>
      <c r="J460" s="92">
        <f t="shared" si="91"/>
        <v>195.47002780842038</v>
      </c>
      <c r="K460" s="92">
        <f t="shared" si="91"/>
        <v>242.59518335970495</v>
      </c>
      <c r="L460" s="92">
        <f t="shared" si="91"/>
        <v>458.37899847036624</v>
      </c>
      <c r="M460" s="92">
        <f t="shared" si="91"/>
        <v>151.40056017667254</v>
      </c>
      <c r="N460" s="92">
        <f t="shared" si="91"/>
        <v>0</v>
      </c>
      <c r="O460" s="92">
        <f t="shared" si="91"/>
        <v>2356.2039690350703</v>
      </c>
      <c r="P460" s="92">
        <f t="shared" si="91"/>
        <v>417.2967891393306</v>
      </c>
      <c r="Q460" s="92">
        <f t="shared" si="91"/>
        <v>266.02173087724816</v>
      </c>
      <c r="R460" s="250" t="e">
        <f>IF('Share Price Input'!H461&gt;1,'Share Price Input'!H461,NA())</f>
        <v>#N/A</v>
      </c>
      <c r="S460" s="92" t="e">
        <f t="shared" si="92"/>
        <v>#N/A</v>
      </c>
      <c r="T460" s="92" t="e">
        <f t="shared" si="93"/>
        <v>#N/A</v>
      </c>
      <c r="U460" s="102">
        <f t="shared" si="94"/>
        <v>6353.0152734836884</v>
      </c>
      <c r="V460" s="103">
        <f t="shared" si="95"/>
        <v>6353.0087073836885</v>
      </c>
      <c r="Z460" s="85"/>
      <c r="AA460" s="85"/>
    </row>
    <row r="461" spans="1:28" x14ac:dyDescent="0.2">
      <c r="A461" s="107">
        <v>4</v>
      </c>
      <c r="B461" s="224">
        <v>46844</v>
      </c>
      <c r="C461" s="106">
        <f t="shared" ref="C461:C505" si="96">C460+360/12</f>
        <v>13500</v>
      </c>
      <c r="D461" s="92">
        <f t="shared" si="91"/>
        <v>585.7864376269049</v>
      </c>
      <c r="E461" s="92">
        <f t="shared" si="91"/>
        <v>942.37633005698672</v>
      </c>
      <c r="F461" s="92">
        <f t="shared" si="91"/>
        <v>20.935009805688964</v>
      </c>
      <c r="G461" s="92">
        <f t="shared" ref="G461:Q470" si="97">(SIN(($C461*PI()/180*G$6+G$7*PI()/180))*G$5)+G$5</f>
        <v>166.07236680787318</v>
      </c>
      <c r="H461" s="92">
        <f t="shared" si="97"/>
        <v>239.87016626638916</v>
      </c>
      <c r="I461" s="92">
        <f t="shared" si="97"/>
        <v>164.26706160544936</v>
      </c>
      <c r="J461" s="92">
        <f t="shared" si="97"/>
        <v>211.74776421597886</v>
      </c>
      <c r="K461" s="92">
        <f t="shared" si="97"/>
        <v>378.30591137435988</v>
      </c>
      <c r="L461" s="92">
        <f t="shared" si="97"/>
        <v>450.19531264984005</v>
      </c>
      <c r="M461" s="92">
        <f t="shared" si="97"/>
        <v>138.63986580953491</v>
      </c>
      <c r="N461" s="92">
        <f t="shared" si="97"/>
        <v>0</v>
      </c>
      <c r="O461" s="92">
        <f t="shared" si="97"/>
        <v>2360.2054764115037</v>
      </c>
      <c r="P461" s="92">
        <f t="shared" si="97"/>
        <v>484.73521435423788</v>
      </c>
      <c r="Q461" s="92">
        <f t="shared" si="97"/>
        <v>5.4205712405181998</v>
      </c>
      <c r="R461" s="250" t="e">
        <f>IF('Share Price Input'!H462&gt;1,'Share Price Input'!H462,NA())</f>
        <v>#N/A</v>
      </c>
      <c r="S461" s="92" t="e">
        <f t="shared" si="92"/>
        <v>#N/A</v>
      </c>
      <c r="T461" s="92" t="e">
        <f t="shared" si="93"/>
        <v>#N/A</v>
      </c>
      <c r="U461" s="102">
        <f t="shared" si="94"/>
        <v>6148.550922125266</v>
      </c>
      <c r="V461" s="103">
        <f t="shared" si="95"/>
        <v>6148.5443560252661</v>
      </c>
      <c r="Z461" s="85"/>
      <c r="AA461" s="85"/>
    </row>
    <row r="462" spans="1:28" x14ac:dyDescent="0.2">
      <c r="A462" s="107">
        <v>5</v>
      </c>
      <c r="B462" s="224">
        <v>46874</v>
      </c>
      <c r="C462" s="106">
        <f t="shared" si="96"/>
        <v>13530</v>
      </c>
      <c r="D462" s="92">
        <f t="shared" ref="D462:D505" si="98">(SIN(($C462*PI()/180*D$6+D$7*PI()/180))*D$5)+D$5</f>
        <v>527.80582576053007</v>
      </c>
      <c r="E462" s="92">
        <f t="shared" ref="E462:F480" si="99">(SIN(($C462*PI()/180*E$6+E$7*PI()/180))*E$5)+E$5</f>
        <v>920.83782703442569</v>
      </c>
      <c r="F462" s="92">
        <f t="shared" si="99"/>
        <v>0.31248096663642855</v>
      </c>
      <c r="G462" s="92">
        <f t="shared" si="97"/>
        <v>147.62800333753808</v>
      </c>
      <c r="H462" s="92">
        <f t="shared" si="97"/>
        <v>243.20333611180126</v>
      </c>
      <c r="I462" s="92">
        <f t="shared" si="97"/>
        <v>161.35736304780173</v>
      </c>
      <c r="J462" s="92">
        <f t="shared" si="97"/>
        <v>227.79890272411842</v>
      </c>
      <c r="K462" s="92">
        <f t="shared" si="97"/>
        <v>494.20805991574076</v>
      </c>
      <c r="L462" s="92">
        <f t="shared" si="97"/>
        <v>442.02074963995551</v>
      </c>
      <c r="M462" s="92">
        <f t="shared" si="97"/>
        <v>126.28563327567713</v>
      </c>
      <c r="N462" s="92">
        <f t="shared" si="97"/>
        <v>0</v>
      </c>
      <c r="O462" s="92">
        <f t="shared" si="97"/>
        <v>2364.103711099317</v>
      </c>
      <c r="P462" s="92">
        <f t="shared" si="97"/>
        <v>553.50789933201895</v>
      </c>
      <c r="Q462" s="92">
        <f t="shared" si="97"/>
        <v>370.89574966804543</v>
      </c>
      <c r="R462" s="250" t="e">
        <f>IF('Share Price Input'!H463&gt;1,'Share Price Input'!H463,NA())</f>
        <v>#N/A</v>
      </c>
      <c r="S462" s="92" t="e">
        <f t="shared" si="92"/>
        <v>#N/A</v>
      </c>
      <c r="T462" s="92" t="e">
        <f t="shared" si="93"/>
        <v>#N/A</v>
      </c>
      <c r="U462" s="102">
        <f t="shared" si="94"/>
        <v>6579.9589758136053</v>
      </c>
      <c r="V462" s="103">
        <f t="shared" si="95"/>
        <v>6579.9524097136054</v>
      </c>
      <c r="Z462" s="85"/>
      <c r="AA462" s="85"/>
    </row>
    <row r="463" spans="1:28" x14ac:dyDescent="0.2">
      <c r="A463" s="107">
        <v>6</v>
      </c>
      <c r="B463" s="224">
        <v>46905</v>
      </c>
      <c r="C463" s="106">
        <f t="shared" si="96"/>
        <v>13560</v>
      </c>
      <c r="D463" s="92">
        <f t="shared" si="98"/>
        <v>472.40794273071333</v>
      </c>
      <c r="E463" s="92">
        <f t="shared" si="99"/>
        <v>898.81014052449109</v>
      </c>
      <c r="F463" s="92">
        <f t="shared" si="99"/>
        <v>12.214204522129052</v>
      </c>
      <c r="G463" s="92">
        <f t="shared" si="97"/>
        <v>129.40274649232342</v>
      </c>
      <c r="H463" s="92">
        <f t="shared" si="97"/>
        <v>245.64508304880326</v>
      </c>
      <c r="I463" s="92">
        <f t="shared" si="97"/>
        <v>158.45704061160069</v>
      </c>
      <c r="J463" s="92">
        <f t="shared" si="97"/>
        <v>243.49536443755949</v>
      </c>
      <c r="K463" s="92">
        <f t="shared" si="97"/>
        <v>564.5938467645625</v>
      </c>
      <c r="L463" s="92">
        <f t="shared" si="97"/>
        <v>433.85767654848883</v>
      </c>
      <c r="M463" s="92">
        <f t="shared" si="97"/>
        <v>114.36683678383551</v>
      </c>
      <c r="N463" s="92">
        <f t="shared" si="97"/>
        <v>0</v>
      </c>
      <c r="O463" s="92">
        <f t="shared" si="97"/>
        <v>2367.8983210397</v>
      </c>
      <c r="P463" s="92">
        <f t="shared" si="97"/>
        <v>622.63097191004647</v>
      </c>
      <c r="Q463" s="92">
        <f t="shared" si="97"/>
        <v>486.69764266409743</v>
      </c>
      <c r="R463" s="250" t="e">
        <f>IF('Share Price Input'!H464&gt;1,'Share Price Input'!H464,NA())</f>
        <v>#N/A</v>
      </c>
      <c r="S463" s="92" t="e">
        <f t="shared" si="92"/>
        <v>#N/A</v>
      </c>
      <c r="T463" s="92" t="e">
        <f t="shared" si="93"/>
        <v>#N/A</v>
      </c>
      <c r="U463" s="102">
        <f t="shared" si="94"/>
        <v>6750.4712519783507</v>
      </c>
      <c r="V463" s="103">
        <f t="shared" si="95"/>
        <v>6750.4646858783508</v>
      </c>
      <c r="Z463" s="85"/>
      <c r="AA463" s="85"/>
    </row>
    <row r="464" spans="1:28" x14ac:dyDescent="0.2">
      <c r="A464" s="107">
        <v>7</v>
      </c>
      <c r="B464" s="224">
        <v>46935</v>
      </c>
      <c r="C464" s="106">
        <f t="shared" si="96"/>
        <v>13590</v>
      </c>
      <c r="D464" s="92">
        <f t="shared" si="98"/>
        <v>419.68997524862016</v>
      </c>
      <c r="E464" s="92">
        <f t="shared" si="99"/>
        <v>876.32900594589591</v>
      </c>
      <c r="F464" s="92">
        <f t="shared" si="99"/>
        <v>53.508030366098396</v>
      </c>
      <c r="G464" s="92">
        <f t="shared" si="97"/>
        <v>111.62449692740645</v>
      </c>
      <c r="H464" s="92">
        <f t="shared" si="97"/>
        <v>247.17716258208486</v>
      </c>
      <c r="I464" s="92">
        <f t="shared" si="97"/>
        <v>155.56669736149826</v>
      </c>
      <c r="J464" s="92">
        <f t="shared" si="97"/>
        <v>258.71190057877175</v>
      </c>
      <c r="K464" s="92">
        <f t="shared" si="97"/>
        <v>573.85128799806012</v>
      </c>
      <c r="L464" s="92">
        <f t="shared" si="97"/>
        <v>425.70845715608209</v>
      </c>
      <c r="M464" s="92">
        <f t="shared" si="97"/>
        <v>102.91142932069192</v>
      </c>
      <c r="N464" s="92">
        <f t="shared" si="97"/>
        <v>0</v>
      </c>
      <c r="O464" s="92">
        <f t="shared" si="97"/>
        <v>2371.5889635324402</v>
      </c>
      <c r="P464" s="92">
        <f t="shared" si="97"/>
        <v>691.11554722904998</v>
      </c>
      <c r="Q464" s="92">
        <f t="shared" si="97"/>
        <v>75.342387637169793</v>
      </c>
      <c r="R464" s="250" t="e">
        <f>IF('Share Price Input'!H465&gt;1,'Share Price Input'!H465,NA())</f>
        <v>#N/A</v>
      </c>
      <c r="S464" s="92" t="e">
        <f t="shared" si="92"/>
        <v>#N/A</v>
      </c>
      <c r="T464" s="92" t="e">
        <f t="shared" si="93"/>
        <v>#N/A</v>
      </c>
      <c r="U464" s="102">
        <f t="shared" si="94"/>
        <v>6363.1187757838698</v>
      </c>
      <c r="V464" s="103">
        <f t="shared" si="95"/>
        <v>6363.1122096838699</v>
      </c>
      <c r="Z464" s="85"/>
      <c r="AA464" s="85"/>
    </row>
    <row r="465" spans="1:28" x14ac:dyDescent="0.2">
      <c r="A465" s="107">
        <v>8</v>
      </c>
      <c r="B465" s="224">
        <v>46966</v>
      </c>
      <c r="C465" s="106">
        <f t="shared" si="96"/>
        <v>13620</v>
      </c>
      <c r="D465" s="92">
        <f t="shared" si="98"/>
        <v>369.74440854289128</v>
      </c>
      <c r="E465" s="92">
        <f t="shared" si="99"/>
        <v>853.43089434414765</v>
      </c>
      <c r="F465" s="92">
        <f t="shared" si="99"/>
        <v>113.32675423237083</v>
      </c>
      <c r="G465" s="92">
        <f t="shared" si="97"/>
        <v>94.515565623533178</v>
      </c>
      <c r="H465" s="92">
        <f t="shared" si="97"/>
        <v>247.78812716258369</v>
      </c>
      <c r="I465" s="92">
        <f t="shared" si="97"/>
        <v>152.68693428717228</v>
      </c>
      <c r="J465" s="92">
        <f t="shared" si="97"/>
        <v>273.32709190151547</v>
      </c>
      <c r="K465" s="92">
        <f t="shared" si="97"/>
        <v>519.92702838396576</v>
      </c>
      <c r="L465" s="92">
        <f t="shared" si="97"/>
        <v>417.57545123175919</v>
      </c>
      <c r="M465" s="92">
        <f t="shared" si="97"/>
        <v>91.946277093118113</v>
      </c>
      <c r="N465" s="92">
        <f t="shared" si="97"/>
        <v>0</v>
      </c>
      <c r="O465" s="92">
        <f t="shared" si="97"/>
        <v>2375.1753052668691</v>
      </c>
      <c r="P465" s="92">
        <f t="shared" si="97"/>
        <v>757.98187486563609</v>
      </c>
      <c r="Q465" s="92">
        <f t="shared" si="97"/>
        <v>122.51719667866848</v>
      </c>
      <c r="R465" s="250" t="e">
        <f>IF('Share Price Input'!H466&gt;1,'Share Price Input'!H466,NA())</f>
        <v>#N/A</v>
      </c>
      <c r="S465" s="92" t="e">
        <f t="shared" si="92"/>
        <v>#N/A</v>
      </c>
      <c r="T465" s="92" t="e">
        <f t="shared" si="93"/>
        <v>#N/A</v>
      </c>
      <c r="U465" s="102">
        <f t="shared" si="94"/>
        <v>6389.9363435142313</v>
      </c>
      <c r="V465" s="103">
        <f t="shared" si="95"/>
        <v>6389.9297774142315</v>
      </c>
      <c r="Z465" s="85"/>
      <c r="AA465" s="85"/>
    </row>
    <row r="466" spans="1:28" x14ac:dyDescent="0.2">
      <c r="A466" s="107">
        <v>9</v>
      </c>
      <c r="B466" s="224">
        <v>46997</v>
      </c>
      <c r="C466" s="106">
        <f t="shared" si="96"/>
        <v>13650</v>
      </c>
      <c r="D466" s="92">
        <f t="shared" si="98"/>
        <v>322.6588641091505</v>
      </c>
      <c r="E466" s="92">
        <f t="shared" si="99"/>
        <v>830.15295322474833</v>
      </c>
      <c r="F466" s="92">
        <f t="shared" si="99"/>
        <v>175.92801566121955</v>
      </c>
      <c r="G466" s="92">
        <f t="shared" si="97"/>
        <v>78.289893963623598</v>
      </c>
      <c r="H466" s="92">
        <f t="shared" si="97"/>
        <v>247.47341172245626</v>
      </c>
      <c r="I466" s="92">
        <f t="shared" si="97"/>
        <v>149.81835017836127</v>
      </c>
      <c r="J466" s="92">
        <f t="shared" si="97"/>
        <v>287.22431754690484</v>
      </c>
      <c r="K466" s="92">
        <f t="shared" si="97"/>
        <v>414.78178771859211</v>
      </c>
      <c r="L466" s="92">
        <f t="shared" si="97"/>
        <v>409.46101384961588</v>
      </c>
      <c r="M466" s="92">
        <f t="shared" si="97"/>
        <v>81.497096519242604</v>
      </c>
      <c r="N466" s="92">
        <f t="shared" si="97"/>
        <v>0</v>
      </c>
      <c r="O466" s="92">
        <f t="shared" si="97"/>
        <v>2378.6570223519693</v>
      </c>
      <c r="P466" s="92">
        <f t="shared" si="97"/>
        <v>822.27335528612571</v>
      </c>
      <c r="Q466" s="92">
        <f t="shared" si="97"/>
        <v>515.18205039707198</v>
      </c>
      <c r="R466" s="250" t="e">
        <f>IF('Share Price Input'!H467&gt;1,'Share Price Input'!H467,NA())</f>
        <v>#N/A</v>
      </c>
      <c r="S466" s="92" t="e">
        <f t="shared" si="92"/>
        <v>#N/A</v>
      </c>
      <c r="T466" s="92" t="e">
        <f t="shared" si="93"/>
        <v>#N/A</v>
      </c>
      <c r="U466" s="102">
        <f t="shared" si="94"/>
        <v>6713.3915664290816</v>
      </c>
      <c r="V466" s="103">
        <f t="shared" si="95"/>
        <v>6713.3850003290818</v>
      </c>
      <c r="Z466" s="85"/>
      <c r="AA466" s="85"/>
    </row>
    <row r="467" spans="1:28" x14ac:dyDescent="0.2">
      <c r="A467" s="107">
        <v>10</v>
      </c>
      <c r="B467" s="224">
        <v>47027</v>
      </c>
      <c r="C467" s="106">
        <f t="shared" si="96"/>
        <v>13680</v>
      </c>
      <c r="D467" s="92">
        <f t="shared" si="98"/>
        <v>278.51594599211057</v>
      </c>
      <c r="E467" s="92">
        <f t="shared" si="99"/>
        <v>806.53294628894548</v>
      </c>
      <c r="F467" s="92">
        <f t="shared" si="99"/>
        <v>224.83717997388305</v>
      </c>
      <c r="G467" s="92">
        <f t="shared" si="97"/>
        <v>63.150378468331141</v>
      </c>
      <c r="H467" s="92">
        <f t="shared" si="97"/>
        <v>246.23536778482108</v>
      </c>
      <c r="I467" s="92">
        <f t="shared" si="97"/>
        <v>146.96154150036023</v>
      </c>
      <c r="J467" s="92">
        <f t="shared" si="97"/>
        <v>300.29268561108739</v>
      </c>
      <c r="K467" s="92">
        <f t="shared" si="97"/>
        <v>281.73740241687125</v>
      </c>
      <c r="L467" s="92">
        <f t="shared" si="97"/>
        <v>401.36749470685356</v>
      </c>
      <c r="M467" s="92">
        <f t="shared" si="97"/>
        <v>71.588393916092286</v>
      </c>
      <c r="N467" s="92">
        <f t="shared" si="97"/>
        <v>0</v>
      </c>
      <c r="O467" s="92">
        <f t="shared" si="97"/>
        <v>2382.0338003456227</v>
      </c>
      <c r="P467" s="92">
        <f t="shared" si="97"/>
        <v>883.0702251004351</v>
      </c>
      <c r="Q467" s="92">
        <f t="shared" si="97"/>
        <v>312.43557408490642</v>
      </c>
      <c r="R467" s="250" t="e">
        <f>IF('Share Price Input'!H468&gt;1,'Share Price Input'!H468,NA())</f>
        <v>#N/A</v>
      </c>
      <c r="S467" s="92" t="e">
        <f t="shared" si="92"/>
        <v>#N/A</v>
      </c>
      <c r="T467" s="92" t="e">
        <f t="shared" si="93"/>
        <v>#N/A</v>
      </c>
      <c r="U467" s="102">
        <f t="shared" si="94"/>
        <v>6398.7523700903193</v>
      </c>
      <c r="V467" s="103">
        <f t="shared" si="95"/>
        <v>6398.7458039903195</v>
      </c>
      <c r="Z467" s="85"/>
      <c r="AA467" s="85"/>
      <c r="AB467" s="85"/>
    </row>
    <row r="468" spans="1:28" x14ac:dyDescent="0.2">
      <c r="A468" s="107">
        <v>11</v>
      </c>
      <c r="B468" s="224">
        <v>47058</v>
      </c>
      <c r="C468" s="106">
        <f t="shared" si="96"/>
        <v>13710</v>
      </c>
      <c r="D468" s="92">
        <f t="shared" si="98"/>
        <v>237.39309587001617</v>
      </c>
      <c r="E468" s="92">
        <f t="shared" si="99"/>
        <v>782.60919216985485</v>
      </c>
      <c r="F468" s="92">
        <f t="shared" si="99"/>
        <v>247.18293122395565</v>
      </c>
      <c r="G468" s="92">
        <f t="shared" si="97"/>
        <v>49.286333643877015</v>
      </c>
      <c r="H468" s="92">
        <f t="shared" si="97"/>
        <v>244.08324589340612</v>
      </c>
      <c r="I468" s="92">
        <f t="shared" si="97"/>
        <v>144.11710226999628</v>
      </c>
      <c r="J468" s="92">
        <f t="shared" si="97"/>
        <v>312.42791799915324</v>
      </c>
      <c r="K468" s="92">
        <f t="shared" si="97"/>
        <v>150.30390422433808</v>
      </c>
      <c r="L468" s="92">
        <f t="shared" si="97"/>
        <v>393.29723744337872</v>
      </c>
      <c r="M468" s="92">
        <f t="shared" si="97"/>
        <v>62.243408025268565</v>
      </c>
      <c r="N468" s="92">
        <f t="shared" si="97"/>
        <v>0</v>
      </c>
      <c r="O468" s="92">
        <f t="shared" si="97"/>
        <v>2385.305334283009</v>
      </c>
      <c r="P468" s="92">
        <f t="shared" si="97"/>
        <v>939.50271533263322</v>
      </c>
      <c r="Q468" s="92">
        <f t="shared" si="97"/>
        <v>9.7765311954390199E-2</v>
      </c>
      <c r="R468" s="250" t="e">
        <f>IF('Share Price Input'!H469&gt;1,'Share Price Input'!H469,NA())</f>
        <v>#N/A</v>
      </c>
      <c r="S468" s="92" t="e">
        <f t="shared" si="92"/>
        <v>#N/A</v>
      </c>
      <c r="T468" s="92" t="e">
        <f t="shared" si="93"/>
        <v>#N/A</v>
      </c>
      <c r="U468" s="102">
        <f t="shared" si="94"/>
        <v>5947.8436175908428</v>
      </c>
      <c r="V468" s="103">
        <f t="shared" si="95"/>
        <v>5947.8370514908429</v>
      </c>
      <c r="Z468" s="85"/>
      <c r="AA468" s="85"/>
    </row>
    <row r="469" spans="1:28" x14ac:dyDescent="0.2">
      <c r="A469" s="107">
        <v>12</v>
      </c>
      <c r="B469" s="224">
        <v>47088</v>
      </c>
      <c r="C469" s="106">
        <f t="shared" si="96"/>
        <v>13740</v>
      </c>
      <c r="D469" s="92">
        <f t="shared" si="98"/>
        <v>199.36245719561248</v>
      </c>
      <c r="E469" s="92">
        <f t="shared" si="99"/>
        <v>758.42050226830793</v>
      </c>
      <c r="F469" s="92">
        <f t="shared" si="99"/>
        <v>237.08458777556081</v>
      </c>
      <c r="G469" s="92">
        <f t="shared" si="97"/>
        <v>36.871124668357481</v>
      </c>
      <c r="H469" s="92">
        <f t="shared" si="97"/>
        <v>241.03312649338812</v>
      </c>
      <c r="I469" s="92">
        <f t="shared" si="97"/>
        <v>141.28562393211411</v>
      </c>
      <c r="J469" s="92">
        <f t="shared" si="97"/>
        <v>323.5331825046236</v>
      </c>
      <c r="K469" s="92">
        <f t="shared" si="97"/>
        <v>49.634020595793885</v>
      </c>
      <c r="L469" s="92">
        <f t="shared" si="97"/>
        <v>385.25257896315895</v>
      </c>
      <c r="M469" s="92">
        <f t="shared" si="97"/>
        <v>53.484055511454017</v>
      </c>
      <c r="N469" s="92">
        <f t="shared" si="97"/>
        <v>0</v>
      </c>
      <c r="O469" s="92">
        <f t="shared" si="97"/>
        <v>2388.4713287041468</v>
      </c>
      <c r="P469" s="92">
        <f t="shared" si="97"/>
        <v>990.76349446403151</v>
      </c>
      <c r="Q469" s="92">
        <f t="shared" si="97"/>
        <v>326.5907730549763</v>
      </c>
      <c r="R469" s="250" t="e">
        <f>IF('Share Price Input'!H470&gt;1,'Share Price Input'!H470,NA())</f>
        <v>#N/A</v>
      </c>
      <c r="S469" s="92" t="e">
        <f t="shared" si="92"/>
        <v>#N/A</v>
      </c>
      <c r="T469" s="92" t="e">
        <f t="shared" si="93"/>
        <v>#N/A</v>
      </c>
      <c r="U469" s="102">
        <f t="shared" si="94"/>
        <v>6131.7802900315255</v>
      </c>
      <c r="V469" s="103">
        <f t="shared" si="95"/>
        <v>6131.7737239315256</v>
      </c>
      <c r="Z469" s="85"/>
      <c r="AA469" s="85"/>
    </row>
    <row r="470" spans="1:28" x14ac:dyDescent="0.2">
      <c r="A470" s="107">
        <v>1</v>
      </c>
      <c r="B470" s="224">
        <v>47119</v>
      </c>
      <c r="C470" s="106">
        <f t="shared" si="96"/>
        <v>13770</v>
      </c>
      <c r="D470" s="92">
        <f t="shared" si="98"/>
        <v>164.49074863203941</v>
      </c>
      <c r="E470" s="92">
        <f t="shared" si="99"/>
        <v>734.00611778928874</v>
      </c>
      <c r="F470" s="92">
        <f t="shared" si="99"/>
        <v>197.19970820460708</v>
      </c>
      <c r="G470" s="92">
        <f t="shared" si="97"/>
        <v>26.059999518999319</v>
      </c>
      <c r="H470" s="92">
        <f t="shared" si="97"/>
        <v>237.10779977987102</v>
      </c>
      <c r="I470" s="92">
        <f t="shared" si="97"/>
        <v>138.46769523659731</v>
      </c>
      <c r="J470" s="92">
        <f t="shared" si="97"/>
        <v>333.51986547501895</v>
      </c>
      <c r="K470" s="92">
        <f t="shared" si="97"/>
        <v>2.056927279324043</v>
      </c>
      <c r="L470" s="92">
        <f t="shared" si="97"/>
        <v>377.23584875752363</v>
      </c>
      <c r="M470" s="92">
        <f t="shared" si="97"/>
        <v>45.330879561564643</v>
      </c>
      <c r="N470" s="92">
        <f t="shared" si="97"/>
        <v>0</v>
      </c>
      <c r="O470" s="92">
        <f t="shared" si="97"/>
        <v>2391.5314976805798</v>
      </c>
      <c r="P470" s="92">
        <f t="shared" si="97"/>
        <v>1036.1192182368261</v>
      </c>
      <c r="Q470" s="92">
        <f t="shared" si="97"/>
        <v>509.57383799031544</v>
      </c>
      <c r="R470" s="250" t="e">
        <f>IF('Share Price Input'!H471&gt;1,'Share Price Input'!H471,NA())</f>
        <v>#N/A</v>
      </c>
      <c r="S470" s="92" t="e">
        <f t="shared" si="92"/>
        <v>#N/A</v>
      </c>
      <c r="T470" s="92" t="e">
        <f t="shared" si="93"/>
        <v>#N/A</v>
      </c>
      <c r="U470" s="102">
        <f t="shared" si="94"/>
        <v>6192.6935780425547</v>
      </c>
      <c r="V470" s="103">
        <f t="shared" si="95"/>
        <v>6192.6870119425548</v>
      </c>
      <c r="Z470" s="85"/>
      <c r="AA470" s="85"/>
    </row>
    <row r="471" spans="1:28" x14ac:dyDescent="0.2">
      <c r="A471" s="107">
        <v>2</v>
      </c>
      <c r="B471" s="224">
        <v>47150</v>
      </c>
      <c r="C471" s="106">
        <f t="shared" si="96"/>
        <v>13800</v>
      </c>
      <c r="D471" s="92">
        <f t="shared" si="98"/>
        <v>132.8391470055974</v>
      </c>
      <c r="E471" s="92">
        <f t="shared" si="99"/>
        <v>709.40564608109662</v>
      </c>
      <c r="F471" s="92">
        <f t="shared" si="99"/>
        <v>138.02470752158627</v>
      </c>
      <c r="G471" s="92">
        <f t="shared" ref="G471:Q479" si="100">(SIN(($C471*PI()/180*G$6+G$7*PI()/180))*G$5)+G$5</f>
        <v>16.988147648858273</v>
      </c>
      <c r="H471" s="92">
        <f t="shared" si="100"/>
        <v>232.33659541176809</v>
      </c>
      <c r="I471" s="92">
        <f t="shared" si="100"/>
        <v>135.66390211595007</v>
      </c>
      <c r="J471" s="92">
        <f t="shared" si="100"/>
        <v>342.30827889807085</v>
      </c>
      <c r="K471" s="92">
        <f t="shared" si="100"/>
        <v>18.125505036842924</v>
      </c>
      <c r="L471" s="92">
        <f t="shared" si="100"/>
        <v>369.24936823061074</v>
      </c>
      <c r="M471" s="92">
        <f t="shared" si="100"/>
        <v>37.803001705100201</v>
      </c>
      <c r="N471" s="92">
        <f t="shared" si="100"/>
        <v>0</v>
      </c>
      <c r="O471" s="92">
        <f t="shared" si="100"/>
        <v>2394.4855648411985</v>
      </c>
      <c r="P471" s="92">
        <f t="shared" si="100"/>
        <v>1074.9210209850874</v>
      </c>
      <c r="Q471" s="92">
        <f t="shared" si="100"/>
        <v>110.58394078874682</v>
      </c>
      <c r="R471" s="250" t="e">
        <f>IF('Share Price Input'!H472&gt;1,'Share Price Input'!H472,NA())</f>
        <v>#N/A</v>
      </c>
      <c r="S471" s="92" t="e">
        <f t="shared" si="92"/>
        <v>#N/A</v>
      </c>
      <c r="T471" s="92" t="e">
        <f t="shared" si="93"/>
        <v>#N/A</v>
      </c>
      <c r="U471" s="102">
        <f t="shared" si="94"/>
        <v>5712.7282601705137</v>
      </c>
      <c r="V471" s="103">
        <f t="shared" si="95"/>
        <v>5712.7216940705139</v>
      </c>
      <c r="Z471" s="85"/>
      <c r="AA471" s="85"/>
    </row>
    <row r="472" spans="1:28" x14ac:dyDescent="0.2">
      <c r="A472" s="107">
        <v>3</v>
      </c>
      <c r="B472" s="224">
        <v>47178</v>
      </c>
      <c r="C472" s="106">
        <f t="shared" si="96"/>
        <v>13830</v>
      </c>
      <c r="D472" s="92">
        <f t="shared" si="98"/>
        <v>104.46317998082873</v>
      </c>
      <c r="E472" s="92">
        <f t="shared" si="99"/>
        <v>684.65899638052906</v>
      </c>
      <c r="F472" s="92">
        <f t="shared" si="99"/>
        <v>75.132538988413799</v>
      </c>
      <c r="G472" s="92">
        <f t="shared" si="100"/>
        <v>9.7690094885633698</v>
      </c>
      <c r="H472" s="92">
        <f t="shared" si="100"/>
        <v>226.75516336344788</v>
      </c>
      <c r="I472" s="92">
        <f t="shared" si="100"/>
        <v>132.87482756346361</v>
      </c>
      <c r="J472" s="92">
        <f t="shared" si="100"/>
        <v>349.82829626643201</v>
      </c>
      <c r="K472" s="92">
        <f t="shared" si="100"/>
        <v>94.275648260624507</v>
      </c>
      <c r="L472" s="92">
        <f t="shared" si="100"/>
        <v>361.29545002716281</v>
      </c>
      <c r="M472" s="92">
        <f t="shared" si="100"/>
        <v>30.918076968690514</v>
      </c>
      <c r="N472" s="92">
        <f t="shared" si="100"/>
        <v>0</v>
      </c>
      <c r="O472" s="92">
        <f t="shared" si="100"/>
        <v>2397.3332633971986</v>
      </c>
      <c r="P472" s="92">
        <f t="shared" si="100"/>
        <v>1106.6137984025549</v>
      </c>
      <c r="Q472" s="92">
        <f t="shared" si="100"/>
        <v>85.678490755758588</v>
      </c>
      <c r="R472" s="250" t="e">
        <f>IF('Share Price Input'!H473&gt;1,'Share Price Input'!H473,NA())</f>
        <v>#N/A</v>
      </c>
      <c r="S472" s="92" t="e">
        <f t="shared" si="92"/>
        <v>#N/A</v>
      </c>
      <c r="T472" s="92" t="e">
        <f t="shared" si="93"/>
        <v>#N/A</v>
      </c>
      <c r="U472" s="102">
        <f t="shared" si="94"/>
        <v>5659.5901737436689</v>
      </c>
      <c r="V472" s="103">
        <f t="shared" si="95"/>
        <v>5659.583607643669</v>
      </c>
      <c r="Z472" s="85"/>
      <c r="AA472" s="85"/>
    </row>
    <row r="473" spans="1:28" x14ac:dyDescent="0.2">
      <c r="A473" s="107">
        <v>4</v>
      </c>
      <c r="B473" s="224">
        <v>47209</v>
      </c>
      <c r="C473" s="106">
        <f t="shared" si="96"/>
        <v>13860</v>
      </c>
      <c r="D473" s="92">
        <f t="shared" si="98"/>
        <v>79.41262864611349</v>
      </c>
      <c r="E473" s="92">
        <f t="shared" si="99"/>
        <v>659.80631506828945</v>
      </c>
      <c r="F473" s="92">
        <f t="shared" si="99"/>
        <v>25.074394659201957</v>
      </c>
      <c r="G473" s="92">
        <f t="shared" si="100"/>
        <v>4.4928579122087342</v>
      </c>
      <c r="H473" s="92">
        <f t="shared" si="100"/>
        <v>220.40520755159667</v>
      </c>
      <c r="I473" s="92">
        <f t="shared" si="100"/>
        <v>130.10105151199326</v>
      </c>
      <c r="J473" s="92">
        <f t="shared" si="100"/>
        <v>356.01991214706055</v>
      </c>
      <c r="K473" s="92">
        <f t="shared" si="100"/>
        <v>213.61680468221994</v>
      </c>
      <c r="L473" s="92">
        <f t="shared" si="100"/>
        <v>353.37639736285121</v>
      </c>
      <c r="M473" s="92">
        <f t="shared" si="100"/>
        <v>24.692252470006622</v>
      </c>
      <c r="N473" s="92">
        <f t="shared" si="100"/>
        <v>0</v>
      </c>
      <c r="O473" s="92">
        <f t="shared" si="100"/>
        <v>2400.074336166178</v>
      </c>
      <c r="P473" s="92">
        <f t="shared" si="100"/>
        <v>1130.7441489466346</v>
      </c>
      <c r="Q473" s="92">
        <f t="shared" si="100"/>
        <v>494.53579103419315</v>
      </c>
      <c r="R473" s="250" t="e">
        <f>IF('Share Price Input'!H474&gt;1,'Share Price Input'!H474,NA())</f>
        <v>#N/A</v>
      </c>
      <c r="S473" s="92" t="e">
        <f t="shared" si="92"/>
        <v>#N/A</v>
      </c>
      <c r="T473" s="92" t="e">
        <f t="shared" si="93"/>
        <v>#N/A</v>
      </c>
      <c r="U473" s="102">
        <f t="shared" si="94"/>
        <v>6092.3455320585481</v>
      </c>
      <c r="V473" s="103">
        <f t="shared" si="95"/>
        <v>6092.3389659585482</v>
      </c>
      <c r="Z473" s="85"/>
      <c r="AA473" s="85"/>
    </row>
    <row r="474" spans="1:28" x14ac:dyDescent="0.2">
      <c r="A474" s="107">
        <v>5</v>
      </c>
      <c r="B474" s="224">
        <v>47239</v>
      </c>
      <c r="C474" s="106">
        <f t="shared" si="96"/>
        <v>13890</v>
      </c>
      <c r="D474" s="92">
        <f t="shared" si="98"/>
        <v>57.731440180727077</v>
      </c>
      <c r="E474" s="92">
        <f t="shared" si="99"/>
        <v>634.88792053969757</v>
      </c>
      <c r="F474" s="92">
        <f t="shared" si="99"/>
        <v>1.0239649947720153</v>
      </c>
      <c r="G474" s="92">
        <f t="shared" si="100"/>
        <v>1.2256694056819128</v>
      </c>
      <c r="H474" s="92">
        <f t="shared" si="100"/>
        <v>213.33417422761499</v>
      </c>
      <c r="I474" s="92">
        <f t="shared" si="100"/>
        <v>127.34315071337471</v>
      </c>
      <c r="J474" s="92">
        <f t="shared" si="100"/>
        <v>360.83372099021233</v>
      </c>
      <c r="K474" s="92">
        <f t="shared" si="100"/>
        <v>349.67839978948592</v>
      </c>
      <c r="L474" s="92">
        <f t="shared" si="100"/>
        <v>345.49450335733519</v>
      </c>
      <c r="M474" s="92">
        <f t="shared" si="100"/>
        <v>19.140129548152515</v>
      </c>
      <c r="N474" s="92">
        <f t="shared" si="100"/>
        <v>0</v>
      </c>
      <c r="O474" s="92">
        <f t="shared" si="100"/>
        <v>2402.7085355953604</v>
      </c>
      <c r="P474" s="92">
        <f t="shared" si="100"/>
        <v>1146.9668602676461</v>
      </c>
      <c r="Q474" s="92">
        <f t="shared" si="100"/>
        <v>357.45421503782359</v>
      </c>
      <c r="R474" s="250" t="e">
        <f>IF('Share Price Input'!H475&gt;1,'Share Price Input'!H475,NA())</f>
        <v>#N/A</v>
      </c>
      <c r="S474" s="92" t="e">
        <f t="shared" si="92"/>
        <v>#N/A</v>
      </c>
      <c r="T474" s="92" t="e">
        <f t="shared" si="93"/>
        <v>#N/A</v>
      </c>
      <c r="U474" s="102">
        <f t="shared" si="94"/>
        <v>6017.8161185478848</v>
      </c>
      <c r="V474" s="103">
        <f t="shared" si="95"/>
        <v>6017.8095524478849</v>
      </c>
      <c r="Z474" s="85"/>
      <c r="AA474" s="85"/>
    </row>
    <row r="475" spans="1:28" x14ac:dyDescent="0.2">
      <c r="A475" s="107">
        <v>6</v>
      </c>
      <c r="B475" s="224">
        <v>47270</v>
      </c>
      <c r="C475" s="106">
        <f t="shared" si="96"/>
        <v>13920</v>
      </c>
      <c r="D475" s="92">
        <f t="shared" si="98"/>
        <v>39.457650756555495</v>
      </c>
      <c r="E475" s="92">
        <f t="shared" si="99"/>
        <v>609.94423779634064</v>
      </c>
      <c r="F475" s="92">
        <f t="shared" si="99"/>
        <v>9.3105480562969944</v>
      </c>
      <c r="G475" s="92">
        <f t="shared" si="100"/>
        <v>8.2990530865458823E-3</v>
      </c>
      <c r="H475" s="92">
        <f t="shared" si="100"/>
        <v>205.59489746384844</v>
      </c>
      <c r="I475" s="92">
        <f t="shared" si="100"/>
        <v>124.60169861849904</v>
      </c>
      <c r="J475" s="92">
        <f t="shared" si="100"/>
        <v>364.23131135744546</v>
      </c>
      <c r="K475" s="92">
        <f t="shared" si="100"/>
        <v>472.28116685227394</v>
      </c>
      <c r="L475" s="92">
        <f t="shared" si="100"/>
        <v>337.65205037024293</v>
      </c>
      <c r="M475" s="92">
        <f t="shared" si="100"/>
        <v>14.274729519347261</v>
      </c>
      <c r="N475" s="92">
        <f t="shared" si="100"/>
        <v>0</v>
      </c>
      <c r="O475" s="92">
        <f t="shared" si="100"/>
        <v>2405.2356237839549</v>
      </c>
      <c r="P475" s="92">
        <f t="shared" si="100"/>
        <v>1155.0498478675609</v>
      </c>
      <c r="Q475" s="92">
        <f t="shared" si="100"/>
        <v>2.9078853692992084</v>
      </c>
      <c r="R475" s="250" t="e">
        <f>IF('Share Price Input'!H476&gt;1,'Share Price Input'!H476,NA())</f>
        <v>#N/A</v>
      </c>
      <c r="S475" s="92" t="e">
        <f t="shared" si="92"/>
        <v>#N/A</v>
      </c>
      <c r="T475" s="92" t="e">
        <f t="shared" si="93"/>
        <v>#N/A</v>
      </c>
      <c r="U475" s="102">
        <f t="shared" si="94"/>
        <v>5740.5433807647514</v>
      </c>
      <c r="V475" s="103">
        <f t="shared" si="95"/>
        <v>5740.5368146647515</v>
      </c>
      <c r="Z475" s="85"/>
      <c r="AA475" s="85"/>
    </row>
    <row r="476" spans="1:28" s="1" customFormat="1" x14ac:dyDescent="0.2">
      <c r="A476" s="107">
        <v>7</v>
      </c>
      <c r="B476" s="224">
        <v>47300</v>
      </c>
      <c r="C476" s="106">
        <f t="shared" si="96"/>
        <v>13950</v>
      </c>
      <c r="D476" s="92">
        <f t="shared" si="98"/>
        <v>24.623318809724424</v>
      </c>
      <c r="E476" s="92">
        <f t="shared" si="99"/>
        <v>585.01573286475877</v>
      </c>
      <c r="F476" s="92">
        <f t="shared" si="99"/>
        <v>47.753382217605818</v>
      </c>
      <c r="G476" s="92">
        <f t="shared" si="100"/>
        <v>0.85596965777153855</v>
      </c>
      <c r="H476" s="92">
        <f t="shared" si="100"/>
        <v>197.24520438254297</v>
      </c>
      <c r="I476" s="92">
        <f t="shared" si="100"/>
        <v>121.87726525807393</v>
      </c>
      <c r="J476" s="92">
        <f t="shared" si="100"/>
        <v>366.18557242290643</v>
      </c>
      <c r="K476" s="92">
        <f t="shared" si="100"/>
        <v>554.23108682267139</v>
      </c>
      <c r="L476" s="92">
        <f t="shared" si="100"/>
        <v>329.8513093402691</v>
      </c>
      <c r="M476" s="92">
        <f t="shared" si="100"/>
        <v>10.107463138216929</v>
      </c>
      <c r="N476" s="92">
        <f t="shared" si="100"/>
        <v>0</v>
      </c>
      <c r="O476" s="92">
        <f t="shared" si="100"/>
        <v>2407.6553725046401</v>
      </c>
      <c r="P476" s="92">
        <f t="shared" si="100"/>
        <v>1154.8774753350194</v>
      </c>
      <c r="Q476" s="92">
        <f t="shared" si="100"/>
        <v>280.45877790594989</v>
      </c>
      <c r="R476" s="250" t="e">
        <f>IF('Share Price Input'!H477&gt;1,'Share Price Input'!H477,NA())</f>
        <v>#N/A</v>
      </c>
      <c r="S476" s="92" t="e">
        <f t="shared" si="92"/>
        <v>#N/A</v>
      </c>
      <c r="T476" s="92" t="e">
        <f t="shared" si="93"/>
        <v>#N/A</v>
      </c>
      <c r="U476" s="102">
        <f t="shared" si="94"/>
        <v>6080.7313645601516</v>
      </c>
      <c r="V476" s="103">
        <f t="shared" si="95"/>
        <v>6080.7247984601518</v>
      </c>
      <c r="W476" s="84"/>
      <c r="X476"/>
      <c r="Y476" s="85"/>
      <c r="Z476" s="85"/>
      <c r="AA476" s="85"/>
      <c r="AB476"/>
    </row>
    <row r="477" spans="1:28" x14ac:dyDescent="0.2">
      <c r="A477" s="107">
        <v>8</v>
      </c>
      <c r="B477" s="224">
        <v>47331</v>
      </c>
      <c r="C477" s="106">
        <f t="shared" si="96"/>
        <v>13980</v>
      </c>
      <c r="D477" s="92">
        <f t="shared" si="98"/>
        <v>13.254468799206961</v>
      </c>
      <c r="E477" s="92">
        <f t="shared" si="99"/>
        <v>560.14284714859718</v>
      </c>
      <c r="F477" s="92">
        <f t="shared" si="99"/>
        <v>106.23555235002739</v>
      </c>
      <c r="G477" s="92">
        <f t="shared" si="100"/>
        <v>3.7580813863399101</v>
      </c>
      <c r="H477" s="92">
        <f t="shared" si="100"/>
        <v>188.34748307722009</v>
      </c>
      <c r="I477" s="92">
        <f t="shared" si="100"/>
        <v>119.170417124099</v>
      </c>
      <c r="J477" s="92">
        <f t="shared" si="100"/>
        <v>366.68091030219716</v>
      </c>
      <c r="K477" s="92">
        <f t="shared" si="100"/>
        <v>577.35118263855907</v>
      </c>
      <c r="L477" s="92">
        <f t="shared" si="100"/>
        <v>322.09453912757999</v>
      </c>
      <c r="M477" s="92">
        <f t="shared" si="100"/>
        <v>6.6481038363089056</v>
      </c>
      <c r="N477" s="92">
        <f t="shared" si="100"/>
        <v>0</v>
      </c>
      <c r="O477" s="92">
        <f t="shared" si="100"/>
        <v>2409.967563224177</v>
      </c>
      <c r="P477" s="92">
        <f t="shared" si="100"/>
        <v>1146.4522086568657</v>
      </c>
      <c r="Q477" s="92">
        <f t="shared" si="100"/>
        <v>525.04096208123121</v>
      </c>
      <c r="R477" s="250" t="e">
        <f>IF('Share Price Input'!H478&gt;1,'Share Price Input'!H478,NA())</f>
        <v>#N/A</v>
      </c>
      <c r="S477" s="92" t="e">
        <f t="shared" si="92"/>
        <v>#N/A</v>
      </c>
      <c r="T477" s="92" t="e">
        <f t="shared" si="93"/>
        <v>#N/A</v>
      </c>
      <c r="U477" s="102">
        <f t="shared" si="94"/>
        <v>6345.1377536524105</v>
      </c>
      <c r="V477" s="103">
        <f t="shared" si="95"/>
        <v>6345.1311875524107</v>
      </c>
      <c r="Z477" s="85"/>
      <c r="AA477" s="85"/>
    </row>
    <row r="478" spans="1:28" x14ac:dyDescent="0.2">
      <c r="A478" s="107">
        <v>9</v>
      </c>
      <c r="B478" s="224">
        <v>47362</v>
      </c>
      <c r="C478" s="106">
        <f t="shared" si="96"/>
        <v>14010</v>
      </c>
      <c r="D478" s="92">
        <f t="shared" si="98"/>
        <v>5.3710455510840802</v>
      </c>
      <c r="E478" s="92">
        <f t="shared" si="99"/>
        <v>535.36593182069316</v>
      </c>
      <c r="F478" s="92">
        <f t="shared" si="99"/>
        <v>169.36643586605911</v>
      </c>
      <c r="G478" s="92">
        <f t="shared" si="100"/>
        <v>8.6783443159690137</v>
      </c>
      <c r="H478" s="92">
        <f t="shared" si="100"/>
        <v>178.96821645492074</v>
      </c>
      <c r="I478" s="92">
        <f t="shared" si="100"/>
        <v>116.48171705207412</v>
      </c>
      <c r="J478" s="92">
        <f t="shared" si="100"/>
        <v>365.71337248264444</v>
      </c>
      <c r="K478" s="92">
        <f t="shared" si="100"/>
        <v>536.51328027034879</v>
      </c>
      <c r="L478" s="92">
        <f t="shared" si="100"/>
        <v>314.3839858597122</v>
      </c>
      <c r="M478" s="92">
        <f t="shared" si="100"/>
        <v>3.9047648006009581</v>
      </c>
      <c r="N478" s="92">
        <f t="shared" si="100"/>
        <v>0</v>
      </c>
      <c r="O478" s="92">
        <f t="shared" si="100"/>
        <v>2412.1719871231435</v>
      </c>
      <c r="P478" s="92">
        <f t="shared" si="100"/>
        <v>1129.8945809393765</v>
      </c>
      <c r="Q478" s="92">
        <f t="shared" si="100"/>
        <v>150.58794597401828</v>
      </c>
      <c r="R478" s="250" t="e">
        <f>IF('Share Price Input'!H479&gt;1,'Share Price Input'!H479,NA())</f>
        <v>#N/A</v>
      </c>
      <c r="S478" s="92" t="e">
        <f t="shared" si="92"/>
        <v>#N/A</v>
      </c>
      <c r="T478" s="92" t="e">
        <f t="shared" si="93"/>
        <v>#N/A</v>
      </c>
      <c r="U478" s="102">
        <f t="shared" si="94"/>
        <v>5927.3950424106442</v>
      </c>
      <c r="V478" s="103">
        <f t="shared" si="95"/>
        <v>5927.3884763106444</v>
      </c>
      <c r="Z478" s="85"/>
      <c r="AA478" s="85"/>
    </row>
    <row r="479" spans="1:28" x14ac:dyDescent="0.2">
      <c r="A479" s="107">
        <v>10</v>
      </c>
      <c r="B479" s="224">
        <v>47392</v>
      </c>
      <c r="C479" s="106">
        <f t="shared" si="96"/>
        <v>14040</v>
      </c>
      <c r="D479" s="92">
        <f t="shared" si="98"/>
        <v>0.98687926853699537</v>
      </c>
      <c r="E479" s="92">
        <f t="shared" si="99"/>
        <v>510.72518236154394</v>
      </c>
      <c r="F479" s="92">
        <f t="shared" si="99"/>
        <v>220.53201862070438</v>
      </c>
      <c r="G479" s="92">
        <f t="shared" si="100"/>
        <v>15.555232227588675</v>
      </c>
      <c r="H479" s="92">
        <f t="shared" si="100"/>
        <v>169.17748548239322</v>
      </c>
      <c r="I479" s="92">
        <f t="shared" si="100"/>
        <v>113.81172410396778</v>
      </c>
      <c r="J479" s="92">
        <f t="shared" si="100"/>
        <v>363.29067936208867</v>
      </c>
      <c r="K479" s="92">
        <f t="shared" si="100"/>
        <v>440.77546805881781</v>
      </c>
      <c r="L479" s="92">
        <f t="shared" si="100"/>
        <v>306.72188228116647</v>
      </c>
      <c r="M479" s="92">
        <f t="shared" si="100"/>
        <v>1.8838799457567461</v>
      </c>
      <c r="N479" s="92">
        <f t="shared" si="100"/>
        <v>0</v>
      </c>
      <c r="O479" s="92">
        <f t="shared" si="100"/>
        <v>2414.2684451147952</v>
      </c>
      <c r="P479" s="92">
        <f t="shared" si="100"/>
        <v>1105.4414680438856</v>
      </c>
      <c r="Q479" s="92">
        <f t="shared" si="100"/>
        <v>54.361998621733051</v>
      </c>
      <c r="R479" s="250" t="e">
        <f>IF('Share Price Input'!H480&gt;1,'Share Price Input'!H480,NA())</f>
        <v>#N/A</v>
      </c>
      <c r="S479" s="92" t="e">
        <f t="shared" si="92"/>
        <v>#N/A</v>
      </c>
      <c r="T479" s="92" t="e">
        <f t="shared" si="93"/>
        <v>#N/A</v>
      </c>
      <c r="U479" s="102">
        <f t="shared" si="94"/>
        <v>5717.5257773929779</v>
      </c>
      <c r="V479" s="103">
        <f t="shared" si="95"/>
        <v>5717.5192112929781</v>
      </c>
      <c r="Z479" s="85"/>
      <c r="AA479" s="85"/>
      <c r="AB479" s="85"/>
    </row>
    <row r="480" spans="1:28" x14ac:dyDescent="0.2">
      <c r="A480" s="107">
        <v>11</v>
      </c>
      <c r="B480" s="224">
        <v>47423</v>
      </c>
      <c r="C480" s="106">
        <f t="shared" si="96"/>
        <v>14070</v>
      </c>
      <c r="D480" s="92">
        <f t="shared" si="98"/>
        <v>0.10966126897574213</v>
      </c>
      <c r="E480" s="92">
        <f t="shared" si="99"/>
        <v>486.26057335036472</v>
      </c>
      <c r="F480" s="92">
        <f t="shared" si="99"/>
        <v>246.26716804683599</v>
      </c>
      <c r="G480" s="92">
        <f t="shared" ref="G480:N480" si="101">(SIN(($C480*PI()/180*G$6+G$7*PI()/180))*G$5)+G$5</f>
        <v>24.302751970378182</v>
      </c>
      <c r="H480" s="92">
        <f t="shared" si="101"/>
        <v>159.04844554794039</v>
      </c>
      <c r="I480" s="92">
        <f t="shared" si="101"/>
        <v>111.16099345197328</v>
      </c>
      <c r="J480" s="92">
        <f t="shared" si="101"/>
        <v>359.43216264452826</v>
      </c>
      <c r="K480" s="92">
        <f t="shared" si="101"/>
        <v>311.37295913381041</v>
      </c>
      <c r="L480" s="92">
        <f t="shared" si="101"/>
        <v>299.11044710686895</v>
      </c>
      <c r="M480" s="92">
        <f t="shared" si="101"/>
        <v>0.59018882475641021</v>
      </c>
      <c r="N480" s="92">
        <f t="shared" si="101"/>
        <v>0</v>
      </c>
      <c r="O480" s="92">
        <f t="shared" ref="E480:Q500" si="102">(SIN(($C480*PI()/180*O$6+O$7*PI()/180))*O$5)+O$5</f>
        <v>2416.256747863044</v>
      </c>
      <c r="P480" s="92">
        <f t="shared" si="102"/>
        <v>1073.4426998058216</v>
      </c>
      <c r="Q480" s="92">
        <f t="shared" si="102"/>
        <v>466.93920873951924</v>
      </c>
      <c r="R480" s="250" t="e">
        <f>IF('Share Price Input'!H481&gt;1,'Share Price Input'!H481,NA())</f>
        <v>#N/A</v>
      </c>
      <c r="S480" s="92" t="e">
        <f t="shared" si="92"/>
        <v>#N/A</v>
      </c>
      <c r="T480" s="92" t="e">
        <f t="shared" si="93"/>
        <v>#N/A</v>
      </c>
      <c r="U480" s="102">
        <f t="shared" si="94"/>
        <v>5954.2874416548166</v>
      </c>
      <c r="V480" s="103">
        <f t="shared" si="95"/>
        <v>5954.2808755548167</v>
      </c>
      <c r="Z480" s="85"/>
      <c r="AA480" s="85"/>
    </row>
    <row r="481" spans="1:28" x14ac:dyDescent="0.2">
      <c r="A481" s="107">
        <v>12</v>
      </c>
      <c r="B481" s="224">
        <v>47453</v>
      </c>
      <c r="C481" s="106">
        <f t="shared" si="96"/>
        <v>14100</v>
      </c>
      <c r="D481" s="92">
        <f t="shared" si="98"/>
        <v>2.7409304908524064</v>
      </c>
      <c r="E481" s="92">
        <f t="shared" si="102"/>
        <v>462.01179361449215</v>
      </c>
      <c r="F481" s="92">
        <f t="shared" si="102"/>
        <v>239.79922213219379</v>
      </c>
      <c r="G481" s="92">
        <f t="shared" si="102"/>
        <v>34.811518776953932</v>
      </c>
      <c r="H481" s="92">
        <f t="shared" si="102"/>
        <v>148.65677985148056</v>
      </c>
      <c r="I481" s="92">
        <f t="shared" si="102"/>
        <v>108.53007626307068</v>
      </c>
      <c r="J481" s="92">
        <f t="shared" si="102"/>
        <v>354.16861108419187</v>
      </c>
      <c r="K481" s="92">
        <f t="shared" si="102"/>
        <v>177.00799551534459</v>
      </c>
      <c r="L481" s="92">
        <f t="shared" si="102"/>
        <v>291.55188437969838</v>
      </c>
      <c r="M481" s="92">
        <f t="shared" si="102"/>
        <v>2.6725513288511138E-2</v>
      </c>
      <c r="N481" s="92">
        <f t="shared" si="102"/>
        <v>0</v>
      </c>
      <c r="O481" s="92">
        <f t="shared" si="102"/>
        <v>2418.1367157995583</v>
      </c>
      <c r="P481" s="92">
        <f t="shared" si="102"/>
        <v>1034.3560553175375</v>
      </c>
      <c r="Q481" s="92">
        <f t="shared" si="102"/>
        <v>399.70432213101543</v>
      </c>
      <c r="R481" s="250" t="e">
        <f>IF('Share Price Input'!H482&gt;1,'Share Price Input'!H482,NA())</f>
        <v>#N/A</v>
      </c>
      <c r="S481" s="92" t="e">
        <f t="shared" si="92"/>
        <v>#N/A</v>
      </c>
      <c r="T481" s="92" t="e">
        <f t="shared" si="93"/>
        <v>#N/A</v>
      </c>
      <c r="U481" s="102">
        <f t="shared" si="94"/>
        <v>5671.496064769678</v>
      </c>
      <c r="V481" s="103">
        <f t="shared" si="95"/>
        <v>5671.4894986696781</v>
      </c>
      <c r="Z481" s="85"/>
      <c r="AA481" s="85"/>
    </row>
    <row r="482" spans="1:28" x14ac:dyDescent="0.2">
      <c r="A482" s="107">
        <v>1</v>
      </c>
      <c r="B482" s="224">
        <v>47484</v>
      </c>
      <c r="C482" s="106">
        <f t="shared" si="96"/>
        <v>14130</v>
      </c>
      <c r="D482" s="92">
        <f t="shared" si="98"/>
        <v>8.8760707938404266</v>
      </c>
      <c r="E482" s="92">
        <f t="shared" si="102"/>
        <v>438.01818184238095</v>
      </c>
      <c r="F482" s="92">
        <f t="shared" si="102"/>
        <v>202.83033581157534</v>
      </c>
      <c r="G482" s="92">
        <f t="shared" si="102"/>
        <v>46.950124082782196</v>
      </c>
      <c r="H482" s="92">
        <f t="shared" si="102"/>
        <v>138.08013390704599</v>
      </c>
      <c r="I482" s="92">
        <f t="shared" si="102"/>
        <v>105.91951958442149</v>
      </c>
      <c r="J482" s="92">
        <f t="shared" si="102"/>
        <v>347.54202480890575</v>
      </c>
      <c r="K482" s="92">
        <f t="shared" si="102"/>
        <v>67.483521032093819</v>
      </c>
      <c r="L482" s="92">
        <f t="shared" si="102"/>
        <v>284.04838283226206</v>
      </c>
      <c r="M482" s="92">
        <f t="shared" si="102"/>
        <v>0.19481149397512354</v>
      </c>
      <c r="N482" s="92">
        <f t="shared" si="102"/>
        <v>0</v>
      </c>
      <c r="O482" s="92">
        <f t="shared" si="102"/>
        <v>2419.9081791399803</v>
      </c>
      <c r="P482" s="92">
        <f t="shared" si="102"/>
        <v>988.74071387318133</v>
      </c>
      <c r="Q482" s="92">
        <f t="shared" si="102"/>
        <v>13.765206330526894</v>
      </c>
      <c r="R482" s="250" t="e">
        <f>IF('Share Price Input'!H483&gt;1,'Share Price Input'!H483,NA())</f>
        <v>#N/A</v>
      </c>
      <c r="S482" s="92" t="e">
        <f t="shared" si="92"/>
        <v>#N/A</v>
      </c>
      <c r="T482" s="92" t="e">
        <f t="shared" si="93"/>
        <v>#N/A</v>
      </c>
      <c r="U482" s="102">
        <f t="shared" si="94"/>
        <v>5062.3506394329715</v>
      </c>
      <c r="V482" s="103">
        <f t="shared" si="95"/>
        <v>5062.3440733329717</v>
      </c>
      <c r="Z482" s="85"/>
      <c r="AA482" s="85"/>
    </row>
    <row r="483" spans="1:28" x14ac:dyDescent="0.2">
      <c r="A483" s="107">
        <v>2</v>
      </c>
      <c r="B483" s="224">
        <v>47515</v>
      </c>
      <c r="C483" s="106">
        <f t="shared" si="96"/>
        <v>14160</v>
      </c>
      <c r="D483" s="92">
        <f t="shared" si="98"/>
        <v>18.504319057112525</v>
      </c>
      <c r="E483" s="92">
        <f t="shared" si="102"/>
        <v>414.31866276462983</v>
      </c>
      <c r="F483" s="92">
        <f t="shared" si="102"/>
        <v>145.08952864004485</v>
      </c>
      <c r="G483" s="92">
        <f t="shared" si="102"/>
        <v>60.566778745707694</v>
      </c>
      <c r="H483" s="92">
        <f t="shared" si="102"/>
        <v>127.39753538306898</v>
      </c>
      <c r="I483" s="92">
        <f t="shared" si="102"/>
        <v>103.32986622962308</v>
      </c>
      <c r="J483" s="92">
        <f t="shared" si="102"/>
        <v>339.60528018312164</v>
      </c>
      <c r="K483" s="92">
        <f t="shared" si="102"/>
        <v>7.0927120671822195</v>
      </c>
      <c r="L483" s="92">
        <f t="shared" si="102"/>
        <v>276.60211525310501</v>
      </c>
      <c r="M483" s="92">
        <f t="shared" si="102"/>
        <v>1.0940525571170951</v>
      </c>
      <c r="N483" s="92">
        <f t="shared" si="102"/>
        <v>0</v>
      </c>
      <c r="O483" s="92">
        <f t="shared" si="102"/>
        <v>2421.5709778992582</v>
      </c>
      <c r="P483" s="92">
        <f t="shared" si="102"/>
        <v>937.24925526734535</v>
      </c>
      <c r="Q483" s="92">
        <f t="shared" si="102"/>
        <v>233.90705963458487</v>
      </c>
      <c r="R483" s="250" t="e">
        <f>IF('Share Price Input'!H484&gt;1,'Share Price Input'!H484,NA())</f>
        <v>#N/A</v>
      </c>
      <c r="S483" s="92" t="e">
        <f t="shared" si="92"/>
        <v>#N/A</v>
      </c>
      <c r="T483" s="92" t="e">
        <f t="shared" si="93"/>
        <v>#N/A</v>
      </c>
      <c r="U483" s="102">
        <f t="shared" si="94"/>
        <v>5086.3215775819017</v>
      </c>
      <c r="V483" s="103">
        <f t="shared" si="95"/>
        <v>5086.3150114819018</v>
      </c>
      <c r="Z483" s="85"/>
      <c r="AA483" s="85"/>
    </row>
    <row r="484" spans="1:28" x14ac:dyDescent="0.2">
      <c r="A484" s="107">
        <v>3</v>
      </c>
      <c r="B484" s="224">
        <v>47543</v>
      </c>
      <c r="C484" s="106">
        <f t="shared" si="96"/>
        <v>14190</v>
      </c>
      <c r="D484" s="92">
        <f t="shared" si="98"/>
        <v>31.608784061516189</v>
      </c>
      <c r="E484" s="92">
        <f t="shared" si="102"/>
        <v>390.95168400654956</v>
      </c>
      <c r="F484" s="92">
        <f t="shared" si="102"/>
        <v>81.772320364255762</v>
      </c>
      <c r="G484" s="92">
        <f t="shared" si="102"/>
        <v>75.491211117692089</v>
      </c>
      <c r="H484" s="92">
        <f t="shared" si="102"/>
        <v>116.68880361533745</v>
      </c>
      <c r="I484" s="92">
        <f t="shared" si="102"/>
        <v>100.76165466584027</v>
      </c>
      <c r="J484" s="92">
        <f t="shared" si="102"/>
        <v>330.42170788480223</v>
      </c>
      <c r="K484" s="92">
        <f t="shared" si="102"/>
        <v>9.2306073187916127</v>
      </c>
      <c r="L484" s="92">
        <f t="shared" si="102"/>
        <v>269.21523785753277</v>
      </c>
      <c r="M484" s="92">
        <f t="shared" si="102"/>
        <v>2.722339725228494</v>
      </c>
      <c r="N484" s="92">
        <f t="shared" si="102"/>
        <v>0</v>
      </c>
      <c r="O484" s="92">
        <f t="shared" si="102"/>
        <v>2423.1249619060977</v>
      </c>
      <c r="P484" s="92">
        <f t="shared" si="102"/>
        <v>880.61832389237475</v>
      </c>
      <c r="Q484" s="92">
        <f t="shared" si="102"/>
        <v>532.62717727355744</v>
      </c>
      <c r="R484" s="250" t="e">
        <f>IF('Share Price Input'!H485&gt;1,'Share Price Input'!H485,NA())</f>
        <v>#N/A</v>
      </c>
      <c r="S484" s="92" t="e">
        <f t="shared" si="92"/>
        <v>#N/A</v>
      </c>
      <c r="T484" s="92" t="e">
        <f t="shared" si="93"/>
        <v>#N/A</v>
      </c>
      <c r="U484" s="102">
        <f t="shared" si="94"/>
        <v>5245.2282475895763</v>
      </c>
      <c r="V484" s="103">
        <f t="shared" si="95"/>
        <v>5245.2216814895764</v>
      </c>
      <c r="Z484" s="85"/>
      <c r="AA484" s="85"/>
    </row>
    <row r="485" spans="1:28" x14ac:dyDescent="0.2">
      <c r="A485" s="107">
        <v>4</v>
      </c>
      <c r="B485" s="224">
        <v>47574</v>
      </c>
      <c r="C485" s="106">
        <f t="shared" si="96"/>
        <v>14220</v>
      </c>
      <c r="D485" s="92">
        <f t="shared" si="98"/>
        <v>48.166476122504264</v>
      </c>
      <c r="E485" s="92">
        <f t="shared" si="102"/>
        <v>367.95515371475841</v>
      </c>
      <c r="F485" s="92">
        <f t="shared" si="102"/>
        <v>29.54175980165148</v>
      </c>
      <c r="G485" s="92">
        <f t="shared" si="102"/>
        <v>91.536796234018595</v>
      </c>
      <c r="H485" s="92">
        <f t="shared" si="102"/>
        <v>106.03395320468974</v>
      </c>
      <c r="I485" s="92">
        <f t="shared" si="102"/>
        <v>98.215418901841133</v>
      </c>
      <c r="J485" s="92">
        <f t="shared" si="102"/>
        <v>320.06458756287128</v>
      </c>
      <c r="K485" s="92">
        <f t="shared" si="102"/>
        <v>73.423008972411509</v>
      </c>
      <c r="L485" s="92">
        <f t="shared" si="102"/>
        <v>261.88988966324098</v>
      </c>
      <c r="M485" s="92">
        <f t="shared" si="102"/>
        <v>5.0758541991922357</v>
      </c>
      <c r="N485" s="92">
        <f t="shared" si="102"/>
        <v>0</v>
      </c>
      <c r="O485" s="92">
        <f t="shared" si="102"/>
        <v>2424.5699908165211</v>
      </c>
      <c r="P485" s="92">
        <f t="shared" si="102"/>
        <v>819.65809019518065</v>
      </c>
      <c r="Q485" s="92">
        <f t="shared" si="102"/>
        <v>194.13404728076688</v>
      </c>
      <c r="R485" s="250" t="e">
        <f>IF('Share Price Input'!H486&gt;1,'Share Price Input'!H486,NA())</f>
        <v>#N/A</v>
      </c>
      <c r="S485" s="92" t="e">
        <f t="shared" si="92"/>
        <v>#N/A</v>
      </c>
      <c r="T485" s="92" t="e">
        <f t="shared" si="93"/>
        <v>#N/A</v>
      </c>
      <c r="U485" s="102">
        <f t="shared" si="94"/>
        <v>4840.2584605696484</v>
      </c>
      <c r="V485" s="103">
        <f t="shared" si="95"/>
        <v>4840.2518944696485</v>
      </c>
      <c r="Z485" s="85"/>
      <c r="AA485" s="85"/>
    </row>
    <row r="486" spans="1:28" x14ac:dyDescent="0.2">
      <c r="A486" s="107">
        <v>5</v>
      </c>
      <c r="B486" s="224">
        <v>47604</v>
      </c>
      <c r="C486" s="106">
        <f t="shared" si="96"/>
        <v>14250</v>
      </c>
      <c r="D486" s="92">
        <f t="shared" si="98"/>
        <v>68.148347421862809</v>
      </c>
      <c r="E486" s="92">
        <f t="shared" si="102"/>
        <v>345.36637905896123</v>
      </c>
      <c r="F486" s="92">
        <f t="shared" si="102"/>
        <v>2.1432473594368702</v>
      </c>
      <c r="G486" s="92">
        <f t="shared" si="102"/>
        <v>108.50288949518017</v>
      </c>
      <c r="H486" s="92">
        <f t="shared" si="102"/>
        <v>95.51259615571162</v>
      </c>
      <c r="I486" s="92">
        <f t="shared" si="102"/>
        <v>95.691688376961153</v>
      </c>
      <c r="J486" s="92">
        <f t="shared" si="102"/>
        <v>308.61656310757047</v>
      </c>
      <c r="K486" s="92">
        <f t="shared" si="102"/>
        <v>185.43166258140138</v>
      </c>
      <c r="L486" s="92">
        <f t="shared" si="102"/>
        <v>254.62819187091779</v>
      </c>
      <c r="M486" s="92">
        <f t="shared" si="102"/>
        <v>8.1490763144356038</v>
      </c>
      <c r="N486" s="92">
        <f t="shared" si="102"/>
        <v>0</v>
      </c>
      <c r="O486" s="92">
        <f t="shared" si="102"/>
        <v>2425.9059341265443</v>
      </c>
      <c r="P486" s="92">
        <f t="shared" si="102"/>
        <v>755.24066025947241</v>
      </c>
      <c r="Q486" s="92">
        <f t="shared" si="102"/>
        <v>29.523056277291545</v>
      </c>
      <c r="R486" s="250" t="e">
        <f>IF('Share Price Input'!H487&gt;1,'Share Price Input'!H487,NA())</f>
        <v>#N/A</v>
      </c>
      <c r="S486" s="92" t="e">
        <f t="shared" si="92"/>
        <v>#N/A</v>
      </c>
      <c r="T486" s="92" t="e">
        <f t="shared" si="93"/>
        <v>#N/A</v>
      </c>
      <c r="U486" s="102">
        <f t="shared" si="94"/>
        <v>4682.8537263057478</v>
      </c>
      <c r="V486" s="103">
        <f t="shared" si="95"/>
        <v>4682.847160205748</v>
      </c>
      <c r="Z486" s="85"/>
      <c r="AA486" s="85"/>
    </row>
    <row r="487" spans="1:28" x14ac:dyDescent="0.2">
      <c r="A487" s="107">
        <v>6</v>
      </c>
      <c r="B487" s="224">
        <v>47635</v>
      </c>
      <c r="C487" s="106">
        <f t="shared" si="96"/>
        <v>14280</v>
      </c>
      <c r="D487" s="92">
        <f t="shared" si="98"/>
        <v>91.51934296744821</v>
      </c>
      <c r="E487" s="92">
        <f t="shared" si="102"/>
        <v>323.22200570869035</v>
      </c>
      <c r="F487" s="92">
        <f t="shared" si="102"/>
        <v>6.7871885937373406</v>
      </c>
      <c r="G487" s="92">
        <f t="shared" si="102"/>
        <v>126.17733565953631</v>
      </c>
      <c r="H487" s="92">
        <f t="shared" si="102"/>
        <v>85.20334702359321</v>
      </c>
      <c r="I487" s="92">
        <f t="shared" si="102"/>
        <v>93.190987851017326</v>
      </c>
      <c r="J487" s="92">
        <f t="shared" si="102"/>
        <v>296.16898319953123</v>
      </c>
      <c r="K487" s="92">
        <f t="shared" si="102"/>
        <v>320.41238613628923</v>
      </c>
      <c r="L487" s="92">
        <f t="shared" si="102"/>
        <v>247.43224725000462</v>
      </c>
      <c r="M487" s="92">
        <f t="shared" si="102"/>
        <v>11.934798486123498</v>
      </c>
      <c r="N487" s="92">
        <f t="shared" si="102"/>
        <v>0</v>
      </c>
      <c r="O487" s="92">
        <f t="shared" si="102"/>
        <v>2427.132671183962</v>
      </c>
      <c r="P487" s="92">
        <f t="shared" si="102"/>
        <v>688.28759932764149</v>
      </c>
      <c r="Q487" s="92">
        <f t="shared" si="102"/>
        <v>433.23416052723746</v>
      </c>
      <c r="R487" s="250" t="e">
        <f>IF('Share Price Input'!H488&gt;1,'Share Price Input'!H488,NA())</f>
        <v>#N/A</v>
      </c>
      <c r="S487" s="92" t="e">
        <f t="shared" si="92"/>
        <v>#N/A</v>
      </c>
      <c r="T487" s="92" t="e">
        <f t="shared" si="93"/>
        <v>#N/A</v>
      </c>
      <c r="U487" s="102">
        <f t="shared" si="94"/>
        <v>5150.6964878148128</v>
      </c>
      <c r="V487" s="103">
        <f t="shared" si="95"/>
        <v>5150.689921714813</v>
      </c>
      <c r="Z487" s="85"/>
      <c r="AA487" s="85"/>
    </row>
    <row r="488" spans="1:28" x14ac:dyDescent="0.2">
      <c r="A488" s="107">
        <v>7</v>
      </c>
      <c r="B488" s="224">
        <v>47665</v>
      </c>
      <c r="C488" s="106">
        <f t="shared" si="96"/>
        <v>14310</v>
      </c>
      <c r="D488" s="92">
        <f t="shared" si="98"/>
        <v>118.23846209154954</v>
      </c>
      <c r="E488" s="92">
        <f t="shared" si="102"/>
        <v>301.55795838320512</v>
      </c>
      <c r="F488" s="92">
        <f t="shared" si="102"/>
        <v>42.25144782296222</v>
      </c>
      <c r="G488" s="92">
        <f t="shared" si="102"/>
        <v>144.33912177265012</v>
      </c>
      <c r="H488" s="92">
        <f t="shared" si="102"/>
        <v>75.183235513826276</v>
      </c>
      <c r="I488" s="92">
        <f t="shared" si="102"/>
        <v>90.713837295194111</v>
      </c>
      <c r="J488" s="92">
        <f t="shared" si="102"/>
        <v>282.82117239961229</v>
      </c>
      <c r="K488" s="92">
        <f t="shared" si="102"/>
        <v>448.42565661161825</v>
      </c>
      <c r="L488" s="92">
        <f t="shared" si="102"/>
        <v>240.30413952980518</v>
      </c>
      <c r="M488" s="92">
        <f t="shared" si="102"/>
        <v>16.424142113004962</v>
      </c>
      <c r="N488" s="92">
        <f t="shared" si="102"/>
        <v>0</v>
      </c>
      <c r="O488" s="92">
        <f t="shared" si="102"/>
        <v>2428.2500911992443</v>
      </c>
      <c r="P488" s="92">
        <f t="shared" si="102"/>
        <v>619.75674775267328</v>
      </c>
      <c r="Q488" s="92">
        <f t="shared" si="102"/>
        <v>437.89702021950097</v>
      </c>
      <c r="R488" s="250" t="e">
        <f>IF('Share Price Input'!H489&gt;1,'Share Price Input'!H489,NA())</f>
        <v>#N/A</v>
      </c>
      <c r="S488" s="92" t="e">
        <f t="shared" si="92"/>
        <v>#N/A</v>
      </c>
      <c r="T488" s="92" t="e">
        <f t="shared" si="93"/>
        <v>#N/A</v>
      </c>
      <c r="U488" s="102">
        <f t="shared" si="94"/>
        <v>5246.156466604848</v>
      </c>
      <c r="V488" s="103">
        <f t="shared" si="95"/>
        <v>5246.1499005048481</v>
      </c>
      <c r="Z488" s="85"/>
      <c r="AA488" s="85"/>
    </row>
    <row r="489" spans="1:28" x14ac:dyDescent="0.2">
      <c r="A489" s="107">
        <v>8</v>
      </c>
      <c r="B489" s="224">
        <v>47696</v>
      </c>
      <c r="C489" s="106">
        <f t="shared" si="96"/>
        <v>14340</v>
      </c>
      <c r="D489" s="92">
        <f t="shared" si="98"/>
        <v>148.25883038001166</v>
      </c>
      <c r="E489" s="92">
        <f t="shared" si="102"/>
        <v>280.40938257096684</v>
      </c>
      <c r="F489" s="92">
        <f t="shared" si="102"/>
        <v>99.202974855808506</v>
      </c>
      <c r="G489" s="92">
        <f t="shared" si="102"/>
        <v>162.76114085932446</v>
      </c>
      <c r="H489" s="92">
        <f t="shared" si="102"/>
        <v>65.52713092374843</v>
      </c>
      <c r="I489" s="92">
        <f t="shared" si="102"/>
        <v>88.260751783924874</v>
      </c>
      <c r="J489" s="92">
        <f t="shared" si="102"/>
        <v>268.67963859576145</v>
      </c>
      <c r="K489" s="92">
        <f t="shared" si="102"/>
        <v>541.07737329424526</v>
      </c>
      <c r="L489" s="92">
        <f t="shared" si="102"/>
        <v>233.24593279609314</v>
      </c>
      <c r="M489" s="92">
        <f t="shared" si="102"/>
        <v>21.606578400272952</v>
      </c>
      <c r="N489" s="92">
        <f t="shared" si="102"/>
        <v>0</v>
      </c>
      <c r="O489" s="92">
        <f t="shared" si="102"/>
        <v>2429.258093255542</v>
      </c>
      <c r="P489" s="92">
        <f t="shared" si="102"/>
        <v>550.62851799290479</v>
      </c>
      <c r="Q489" s="92">
        <f t="shared" si="102"/>
        <v>32.338516464114406</v>
      </c>
      <c r="R489" s="250" t="e">
        <f>IF('Share Price Input'!H490&gt;1,'Share Price Input'!H490,NA())</f>
        <v>#N/A</v>
      </c>
      <c r="S489" s="92" t="e">
        <f t="shared" si="92"/>
        <v>#N/A</v>
      </c>
      <c r="T489" s="92" t="e">
        <f t="shared" si="93"/>
        <v>#N/A</v>
      </c>
      <c r="U489" s="102">
        <f t="shared" si="94"/>
        <v>4921.2482960727184</v>
      </c>
      <c r="V489" s="103">
        <f t="shared" si="95"/>
        <v>4921.2417299727185</v>
      </c>
      <c r="Z489" s="85"/>
      <c r="AA489" s="85"/>
    </row>
    <row r="490" spans="1:28" x14ac:dyDescent="0.2">
      <c r="A490" s="107">
        <v>9</v>
      </c>
      <c r="B490" s="224">
        <v>47727</v>
      </c>
      <c r="C490" s="106">
        <f t="shared" si="96"/>
        <v>14370</v>
      </c>
      <c r="D490" s="92">
        <f t="shared" si="98"/>
        <v>181.52778190586491</v>
      </c>
      <c r="E490" s="92">
        <f t="shared" si="102"/>
        <v>259.81058751327362</v>
      </c>
      <c r="F490" s="92">
        <f t="shared" si="102"/>
        <v>162.65396304352791</v>
      </c>
      <c r="G490" s="92">
        <f t="shared" si="102"/>
        <v>181.2130318192977</v>
      </c>
      <c r="H490" s="92">
        <f t="shared" si="102"/>
        <v>56.307182726441809</v>
      </c>
      <c r="I490" s="92">
        <f t="shared" si="102"/>
        <v>85.832241387794113</v>
      </c>
      <c r="J490" s="92">
        <f t="shared" si="102"/>
        <v>253.85722313105214</v>
      </c>
      <c r="K490" s="92">
        <f t="shared" si="102"/>
        <v>577.81683729984661</v>
      </c>
      <c r="L490" s="92">
        <f t="shared" si="102"/>
        <v>226.25967089341506</v>
      </c>
      <c r="M490" s="92">
        <f t="shared" si="102"/>
        <v>27.469953052600886</v>
      </c>
      <c r="N490" s="92">
        <f t="shared" si="102"/>
        <v>0</v>
      </c>
      <c r="O490" s="92">
        <f t="shared" si="102"/>
        <v>2430.1565863178025</v>
      </c>
      <c r="P490" s="92">
        <f t="shared" si="102"/>
        <v>481.89186868699187</v>
      </c>
      <c r="Q490" s="92">
        <f t="shared" si="102"/>
        <v>188.35571766228651</v>
      </c>
      <c r="R490" s="250" t="e">
        <f>IF('Share Price Input'!H491&gt;1,'Share Price Input'!H491,NA())</f>
        <v>#N/A</v>
      </c>
      <c r="S490" s="92" t="e">
        <f t="shared" si="92"/>
        <v>#N/A</v>
      </c>
      <c r="T490" s="92" t="e">
        <f t="shared" si="93"/>
        <v>#N/A</v>
      </c>
      <c r="U490" s="102">
        <f t="shared" si="94"/>
        <v>5113.1460793401957</v>
      </c>
      <c r="V490" s="103">
        <f t="shared" si="95"/>
        <v>5113.1395132401958</v>
      </c>
      <c r="Z490" s="85"/>
      <c r="AA490" s="85"/>
    </row>
    <row r="491" spans="1:28" x14ac:dyDescent="0.2">
      <c r="A491" s="107">
        <v>10</v>
      </c>
      <c r="B491" s="224">
        <v>47757</v>
      </c>
      <c r="C491" s="106">
        <f t="shared" si="96"/>
        <v>14400</v>
      </c>
      <c r="D491" s="92">
        <f t="shared" si="98"/>
        <v>217.9869516232643</v>
      </c>
      <c r="E491" s="92">
        <f t="shared" si="102"/>
        <v>239.79499054453476</v>
      </c>
      <c r="F491" s="92">
        <f t="shared" si="102"/>
        <v>215.90615700691569</v>
      </c>
      <c r="G491" s="92">
        <f t="shared" si="102"/>
        <v>199.46406001465763</v>
      </c>
      <c r="H491" s="92">
        <f t="shared" si="102"/>
        <v>47.592281476902414</v>
      </c>
      <c r="I491" s="92">
        <f t="shared" si="102"/>
        <v>83.428811067477483</v>
      </c>
      <c r="J491" s="92">
        <f t="shared" si="102"/>
        <v>238.4722003943825</v>
      </c>
      <c r="K491" s="92">
        <f t="shared" si="102"/>
        <v>550.49501816267775</v>
      </c>
      <c r="L491" s="92">
        <f t="shared" si="102"/>
        <v>219.34737683326171</v>
      </c>
      <c r="M491" s="92">
        <f t="shared" si="102"/>
        <v>34.000514779438618</v>
      </c>
      <c r="N491" s="92">
        <f t="shared" si="102"/>
        <v>0</v>
      </c>
      <c r="O491" s="92">
        <f t="shared" si="102"/>
        <v>2430.9454892409876</v>
      </c>
      <c r="P491" s="92">
        <f t="shared" si="102"/>
        <v>414.53015646594366</v>
      </c>
      <c r="Q491" s="92">
        <f t="shared" si="102"/>
        <v>532.10105967566039</v>
      </c>
      <c r="R491" s="250" t="e">
        <f>IF('Share Price Input'!H492&gt;1,'Share Price Input'!H492,NA())</f>
        <v>#N/A</v>
      </c>
      <c r="S491" s="92" t="e">
        <f t="shared" si="92"/>
        <v>#N/A</v>
      </c>
      <c r="T491" s="92" t="e">
        <f t="shared" si="93"/>
        <v>#N/A</v>
      </c>
      <c r="U491" s="102">
        <f t="shared" si="94"/>
        <v>5424.0585011861049</v>
      </c>
      <c r="V491" s="103">
        <f t="shared" si="95"/>
        <v>5424.051935086105</v>
      </c>
      <c r="Z491" s="85"/>
      <c r="AA491" s="85"/>
      <c r="AB491" s="85"/>
    </row>
    <row r="492" spans="1:28" x14ac:dyDescent="0.2">
      <c r="A492" s="107">
        <v>11</v>
      </c>
      <c r="B492" s="224">
        <v>47788</v>
      </c>
      <c r="C492" s="106">
        <f t="shared" si="96"/>
        <v>14430</v>
      </c>
      <c r="D492" s="92">
        <f t="shared" si="98"/>
        <v>257.57237775962199</v>
      </c>
      <c r="E492" s="92">
        <f t="shared" si="102"/>
        <v>220.39506287946568</v>
      </c>
      <c r="F492" s="92">
        <f t="shared" si="102"/>
        <v>244.94529534988033</v>
      </c>
      <c r="G492" s="92">
        <f t="shared" si="102"/>
        <v>217.28600252823807</v>
      </c>
      <c r="H492" s="92">
        <f t="shared" si="102"/>
        <v>39.447544068516336</v>
      </c>
      <c r="I492" s="92">
        <f t="shared" si="102"/>
        <v>81.050960568744372</v>
      </c>
      <c r="J492" s="92">
        <f t="shared" si="102"/>
        <v>222.64733405855765</v>
      </c>
      <c r="K492" s="92">
        <f t="shared" si="102"/>
        <v>465.17205700223479</v>
      </c>
      <c r="L492" s="92">
        <f t="shared" si="102"/>
        <v>212.51105220825457</v>
      </c>
      <c r="M492" s="92">
        <f t="shared" si="102"/>
        <v>41.182947545724801</v>
      </c>
      <c r="N492" s="92">
        <f t="shared" si="102"/>
        <v>0</v>
      </c>
      <c r="O492" s="92">
        <f t="shared" si="102"/>
        <v>2431.6247307774056</v>
      </c>
      <c r="P492" s="92">
        <f t="shared" si="102"/>
        <v>349.50706790827019</v>
      </c>
      <c r="Q492" s="92">
        <f t="shared" si="102"/>
        <v>239.89383416765841</v>
      </c>
      <c r="R492" s="250" t="e">
        <f>IF('Share Price Input'!H493&gt;1,'Share Price Input'!H493,NA())</f>
        <v>#N/A</v>
      </c>
      <c r="S492" s="92" t="e">
        <f t="shared" si="92"/>
        <v>#N/A</v>
      </c>
      <c r="T492" s="92" t="e">
        <f t="shared" si="93"/>
        <v>#N/A</v>
      </c>
      <c r="U492" s="102">
        <f t="shared" si="94"/>
        <v>5023.2297007225734</v>
      </c>
      <c r="V492" s="103">
        <f t="shared" si="95"/>
        <v>5023.2231346225735</v>
      </c>
      <c r="Z492" s="85"/>
      <c r="AA492" s="85"/>
    </row>
    <row r="493" spans="1:28" x14ac:dyDescent="0.2">
      <c r="A493" s="107">
        <v>12</v>
      </c>
      <c r="B493" s="224">
        <v>47818</v>
      </c>
      <c r="C493" s="106">
        <f t="shared" si="96"/>
        <v>14460</v>
      </c>
      <c r="D493" s="92">
        <f t="shared" si="98"/>
        <v>300.21461402627028</v>
      </c>
      <c r="E493" s="92">
        <f t="shared" si="102"/>
        <v>201.64227693518654</v>
      </c>
      <c r="F493" s="92">
        <f t="shared" si="102"/>
        <v>242.12921264848706</v>
      </c>
      <c r="G493" s="92">
        <f t="shared" si="102"/>
        <v>234.45600201378761</v>
      </c>
      <c r="H493" s="92">
        <f t="shared" si="102"/>
        <v>31.933827185979951</v>
      </c>
      <c r="I493" s="92">
        <f t="shared" si="102"/>
        <v>78.69918431854731</v>
      </c>
      <c r="J493" s="92">
        <f t="shared" si="102"/>
        <v>206.50889749647453</v>
      </c>
      <c r="K493" s="92">
        <f t="shared" si="102"/>
        <v>340.77309137135774</v>
      </c>
      <c r="L493" s="92">
        <f t="shared" si="102"/>
        <v>205.75267661255333</v>
      </c>
      <c r="M493" s="92">
        <f t="shared" si="102"/>
        <v>49.000406492367688</v>
      </c>
      <c r="N493" s="92">
        <f t="shared" si="102"/>
        <v>0</v>
      </c>
      <c r="O493" s="92">
        <f t="shared" si="102"/>
        <v>2432.1942495831445</v>
      </c>
      <c r="P493" s="92">
        <f t="shared" si="102"/>
        <v>287.75283289784005</v>
      </c>
      <c r="Q493" s="92">
        <f t="shared" si="102"/>
        <v>11.919396604501173</v>
      </c>
      <c r="R493" s="250" t="e">
        <f>IF('Share Price Input'!H494&gt;1,'Share Price Input'!H494,NA())</f>
        <v>#N/A</v>
      </c>
      <c r="S493" s="92" t="e">
        <f t="shared" si="92"/>
        <v>#N/A</v>
      </c>
      <c r="T493" s="92" t="e">
        <f t="shared" si="93"/>
        <v>#N/A</v>
      </c>
      <c r="U493" s="102">
        <f t="shared" si="94"/>
        <v>4622.9701020864977</v>
      </c>
      <c r="V493" s="103">
        <f t="shared" si="95"/>
        <v>4622.9635359864978</v>
      </c>
      <c r="Z493" s="85"/>
      <c r="AA493" s="85"/>
    </row>
    <row r="494" spans="1:28" x14ac:dyDescent="0.2">
      <c r="A494" s="107">
        <v>1</v>
      </c>
      <c r="B494" s="224">
        <v>47849</v>
      </c>
      <c r="C494" s="106">
        <f t="shared" si="96"/>
        <v>14490</v>
      </c>
      <c r="D494" s="92">
        <f t="shared" si="98"/>
        <v>345.83885145087947</v>
      </c>
      <c r="E494" s="92">
        <f t="shared" si="102"/>
        <v>183.5670552736554</v>
      </c>
      <c r="F494" s="92">
        <f t="shared" si="102"/>
        <v>208.19901112130748</v>
      </c>
      <c r="G494" s="92">
        <f t="shared" si="102"/>
        <v>250.7593534514908</v>
      </c>
      <c r="H494" s="92">
        <f t="shared" si="102"/>
        <v>25.107272590072782</v>
      </c>
      <c r="I494" s="92">
        <f t="shared" si="102"/>
        <v>76.373971322214658</v>
      </c>
      <c r="J494" s="92">
        <f t="shared" si="102"/>
        <v>190.18566619190099</v>
      </c>
      <c r="K494" s="92">
        <f t="shared" si="102"/>
        <v>204.8905477866233</v>
      </c>
      <c r="L494" s="92">
        <f t="shared" si="102"/>
        <v>199.07420706861797</v>
      </c>
      <c r="M494" s="92">
        <f t="shared" si="102"/>
        <v>57.434557442259688</v>
      </c>
      <c r="N494" s="92">
        <f t="shared" si="102"/>
        <v>0</v>
      </c>
      <c r="O494" s="92">
        <f t="shared" si="102"/>
        <v>2432.6539942236113</v>
      </c>
      <c r="P494" s="92">
        <f t="shared" si="102"/>
        <v>230.15091661811601</v>
      </c>
      <c r="Q494" s="92">
        <f t="shared" si="102"/>
        <v>394.44884731536047</v>
      </c>
      <c r="R494" s="250" t="e">
        <f>IF('Share Price Input'!H495&gt;1,'Share Price Input'!H495,NA())</f>
        <v>#N/A</v>
      </c>
      <c r="S494" s="92" t="e">
        <f t="shared" si="92"/>
        <v>#N/A</v>
      </c>
      <c r="T494" s="92" t="e">
        <f t="shared" si="93"/>
        <v>#N/A</v>
      </c>
      <c r="U494" s="102">
        <f t="shared" si="94"/>
        <v>4798.6776857561099</v>
      </c>
      <c r="V494" s="103">
        <f t="shared" si="95"/>
        <v>4798.67111965611</v>
      </c>
      <c r="Z494" s="85"/>
      <c r="AA494" s="85"/>
    </row>
    <row r="495" spans="1:28" x14ac:dyDescent="0.2">
      <c r="A495" s="107">
        <v>2</v>
      </c>
      <c r="B495" s="224">
        <v>47880</v>
      </c>
      <c r="C495" s="106">
        <f t="shared" si="96"/>
        <v>14520</v>
      </c>
      <c r="D495" s="92">
        <f t="shared" si="98"/>
        <v>394.36504961777109</v>
      </c>
      <c r="E495" s="92">
        <f t="shared" si="102"/>
        <v>166.19872124728664</v>
      </c>
      <c r="F495" s="92">
        <f t="shared" si="102"/>
        <v>152.08402640757146</v>
      </c>
      <c r="G495" s="92">
        <f t="shared" si="102"/>
        <v>265.9921889614173</v>
      </c>
      <c r="H495" s="92">
        <f t="shared" si="102"/>
        <v>19.018887631895794</v>
      </c>
      <c r="I495" s="92">
        <f t="shared" si="102"/>
        <v>74.075805061771774</v>
      </c>
      <c r="J495" s="92">
        <f t="shared" si="102"/>
        <v>173.80789018485027</v>
      </c>
      <c r="K495" s="92">
        <f t="shared" si="102"/>
        <v>87.663978291213965</v>
      </c>
      <c r="L495" s="92">
        <f t="shared" si="102"/>
        <v>192.4775774605215</v>
      </c>
      <c r="M495" s="92">
        <f t="shared" si="102"/>
        <v>66.465619899160885</v>
      </c>
      <c r="N495" s="92">
        <f t="shared" si="102"/>
        <v>0</v>
      </c>
      <c r="O495" s="92">
        <f t="shared" si="102"/>
        <v>2433.0039231781784</v>
      </c>
      <c r="P495" s="92">
        <f t="shared" si="102"/>
        <v>177.52538056910544</v>
      </c>
      <c r="Q495" s="92">
        <f t="shared" si="102"/>
        <v>470.86720884146507</v>
      </c>
      <c r="R495" s="250" t="e">
        <f>IF('Share Price Input'!H496&gt;1,'Share Price Input'!H496,NA())</f>
        <v>#N/A</v>
      </c>
      <c r="S495" s="92" t="e">
        <f t="shared" si="92"/>
        <v>#N/A</v>
      </c>
      <c r="T495" s="92" t="e">
        <f t="shared" si="93"/>
        <v>#N/A</v>
      </c>
      <c r="U495" s="102">
        <f t="shared" si="94"/>
        <v>4673.5396912522092</v>
      </c>
      <c r="V495" s="103">
        <f t="shared" si="95"/>
        <v>4673.5331251522093</v>
      </c>
      <c r="Z495" s="85"/>
      <c r="AA495" s="85"/>
    </row>
    <row r="496" spans="1:28" x14ac:dyDescent="0.2">
      <c r="A496" s="107">
        <v>3</v>
      </c>
      <c r="B496" s="224">
        <v>47908</v>
      </c>
      <c r="C496" s="106">
        <f t="shared" si="96"/>
        <v>14550</v>
      </c>
      <c r="D496" s="92">
        <f t="shared" si="98"/>
        <v>445.7080770860598</v>
      </c>
      <c r="E496" s="92">
        <f t="shared" si="102"/>
        <v>149.56545142779572</v>
      </c>
      <c r="F496" s="92">
        <f t="shared" si="102"/>
        <v>88.551914175263988</v>
      </c>
      <c r="G496" s="92">
        <f t="shared" si="102"/>
        <v>279.96402710221633</v>
      </c>
      <c r="H496" s="92">
        <f t="shared" si="102"/>
        <v>13.714164130904152</v>
      </c>
      <c r="I496" s="92">
        <f t="shared" si="102"/>
        <v>71.805163395410915</v>
      </c>
      <c r="J496" s="92">
        <f t="shared" si="102"/>
        <v>157.50625475082822</v>
      </c>
      <c r="K496" s="92">
        <f t="shared" si="102"/>
        <v>15.094929507229892</v>
      </c>
      <c r="L496" s="92">
        <f t="shared" si="102"/>
        <v>185.96469797394889</v>
      </c>
      <c r="M496" s="92">
        <f t="shared" si="102"/>
        <v>76.072413438628047</v>
      </c>
      <c r="N496" s="92">
        <f t="shared" si="102"/>
        <v>0</v>
      </c>
      <c r="O496" s="92">
        <f t="shared" si="102"/>
        <v>2433.2440048439339</v>
      </c>
      <c r="P496" s="92">
        <f t="shared" si="102"/>
        <v>130.62909342212225</v>
      </c>
      <c r="Q496" s="92">
        <f t="shared" si="102"/>
        <v>58.061221282142043</v>
      </c>
      <c r="R496" s="250" t="e">
        <f>IF('Share Price Input'!H497&gt;1,'Share Price Input'!H497,NA())</f>
        <v>#N/A</v>
      </c>
      <c r="S496" s="92" t="e">
        <f t="shared" si="92"/>
        <v>#N/A</v>
      </c>
      <c r="T496" s="92" t="e">
        <f t="shared" si="93"/>
        <v>#N/A</v>
      </c>
      <c r="U496" s="102">
        <f t="shared" si="94"/>
        <v>4105.8748464364844</v>
      </c>
      <c r="V496" s="103">
        <f t="shared" si="95"/>
        <v>4105.8682803364845</v>
      </c>
      <c r="Z496" s="85"/>
      <c r="AA496" s="85"/>
    </row>
    <row r="497" spans="1:28" x14ac:dyDescent="0.2">
      <c r="A497" s="107">
        <v>4</v>
      </c>
      <c r="B497" s="224">
        <v>47939</v>
      </c>
      <c r="C497" s="106">
        <f t="shared" si="96"/>
        <v>14580</v>
      </c>
      <c r="D497" s="92">
        <f t="shared" si="98"/>
        <v>499.77786073907896</v>
      </c>
      <c r="E497" s="92">
        <f t="shared" si="102"/>
        <v>133.69422989547763</v>
      </c>
      <c r="F497" s="92">
        <f t="shared" si="102"/>
        <v>34.322279037891491</v>
      </c>
      <c r="G497" s="92">
        <f t="shared" si="102"/>
        <v>292.50015477693239</v>
      </c>
      <c r="H497" s="92">
        <f t="shared" si="102"/>
        <v>9.2327384644670047</v>
      </c>
      <c r="I497" s="92">
        <f t="shared" si="102"/>
        <v>69.562518458129063</v>
      </c>
      <c r="J497" s="92">
        <f t="shared" si="102"/>
        <v>141.41083760716316</v>
      </c>
      <c r="K497" s="92">
        <f t="shared" si="102"/>
        <v>3.2796457707428885</v>
      </c>
      <c r="L497" s="92">
        <f t="shared" si="102"/>
        <v>179.53745454306556</v>
      </c>
      <c r="M497" s="92">
        <f t="shared" si="102"/>
        <v>86.232407382162563</v>
      </c>
      <c r="N497" s="92">
        <f t="shared" si="102"/>
        <v>0</v>
      </c>
      <c r="O497" s="92">
        <f t="shared" si="102"/>
        <v>2433.3742175385323</v>
      </c>
      <c r="P497" s="92">
        <f t="shared" si="102"/>
        <v>90.13296036967995</v>
      </c>
      <c r="Q497" s="92">
        <f t="shared" si="102"/>
        <v>145.19433408775794</v>
      </c>
      <c r="R497" s="250" t="e">
        <f>IF('Share Price Input'!H498&gt;1,'Share Price Input'!H498,NA())</f>
        <v>#N/A</v>
      </c>
      <c r="S497" s="92" t="e">
        <f t="shared" si="92"/>
        <v>#N/A</v>
      </c>
      <c r="T497" s="92" t="e">
        <f t="shared" si="93"/>
        <v>#N/A</v>
      </c>
      <c r="U497" s="102">
        <f t="shared" si="94"/>
        <v>4118.2450725710814</v>
      </c>
      <c r="V497" s="103">
        <f t="shared" si="95"/>
        <v>4118.2385064710816</v>
      </c>
      <c r="Z497" s="85"/>
      <c r="AA497" s="85"/>
    </row>
    <row r="498" spans="1:28" x14ac:dyDescent="0.2">
      <c r="A498" s="107">
        <v>5</v>
      </c>
      <c r="B498" s="224">
        <v>47969</v>
      </c>
      <c r="C498" s="106">
        <f t="shared" si="96"/>
        <v>14610</v>
      </c>
      <c r="D498" s="92">
        <f t="shared" si="98"/>
        <v>556.47954380327474</v>
      </c>
      <c r="E498" s="92">
        <f t="shared" si="102"/>
        <v>118.6108044630497</v>
      </c>
      <c r="F498" s="92">
        <f t="shared" si="102"/>
        <v>3.6666134104417836</v>
      </c>
      <c r="G498" s="92">
        <f t="shared" si="102"/>
        <v>303.44381196101921</v>
      </c>
      <c r="H498" s="92">
        <f t="shared" si="102"/>
        <v>5.6080954087159256</v>
      </c>
      <c r="I498" s="92">
        <f t="shared" si="102"/>
        <v>67.348336563557524</v>
      </c>
      <c r="J498" s="92">
        <f t="shared" si="102"/>
        <v>125.6500709672946</v>
      </c>
      <c r="K498" s="92">
        <f t="shared" si="102"/>
        <v>54.838826913290745</v>
      </c>
      <c r="L498" s="92">
        <f t="shared" si="102"/>
        <v>173.19770830441092</v>
      </c>
      <c r="M498" s="92">
        <f t="shared" si="102"/>
        <v>96.921773638097847</v>
      </c>
      <c r="N498" s="92">
        <f t="shared" si="102"/>
        <v>0</v>
      </c>
      <c r="O498" s="92">
        <f t="shared" si="102"/>
        <v>2433.3945495021576</v>
      </c>
      <c r="P498" s="92">
        <f t="shared" si="102"/>
        <v>56.616325056966502</v>
      </c>
      <c r="Q498" s="92">
        <f t="shared" si="102"/>
        <v>523.47865894851361</v>
      </c>
      <c r="R498" s="250" t="e">
        <f>IF('Share Price Input'!H499&gt;1,'Share Price Input'!H499,NA())</f>
        <v>#N/A</v>
      </c>
      <c r="S498" s="92" t="e">
        <f t="shared" si="92"/>
        <v>#N/A</v>
      </c>
      <c r="T498" s="92" t="e">
        <f t="shared" si="93"/>
        <v>#N/A</v>
      </c>
      <c r="U498" s="102">
        <f t="shared" si="94"/>
        <v>4519.2485528407906</v>
      </c>
      <c r="V498" s="103">
        <f t="shared" si="95"/>
        <v>4519.2419867407907</v>
      </c>
      <c r="Z498" s="85"/>
      <c r="AA498" s="85"/>
    </row>
    <row r="499" spans="1:28" x14ac:dyDescent="0.2">
      <c r="A499" s="107">
        <v>6</v>
      </c>
      <c r="B499" s="224">
        <v>48000</v>
      </c>
      <c r="C499" s="106">
        <f t="shared" si="96"/>
        <v>14640</v>
      </c>
      <c r="D499" s="92">
        <f t="shared" si="98"/>
        <v>615.71365225918703</v>
      </c>
      <c r="E499" s="92">
        <f t="shared" si="102"/>
        <v>104.33964490509322</v>
      </c>
      <c r="F499" s="92">
        <f t="shared" si="102"/>
        <v>4.6525006054439331</v>
      </c>
      <c r="G499" s="92">
        <f t="shared" si="102"/>
        <v>312.65815193327734</v>
      </c>
      <c r="H499" s="92">
        <f t="shared" si="102"/>
        <v>2.8673179435577083</v>
      </c>
      <c r="I499" s="92">
        <f t="shared" si="102"/>
        <v>65.163078107001752</v>
      </c>
      <c r="J499" s="92">
        <f t="shared" si="102"/>
        <v>110.34971672524823</v>
      </c>
      <c r="K499" s="92">
        <f t="shared" si="102"/>
        <v>158.3363415352589</v>
      </c>
      <c r="L499" s="92">
        <f t="shared" si="102"/>
        <v>166.9472950579663</v>
      </c>
      <c r="M499" s="92">
        <f t="shared" si="102"/>
        <v>108.11544258528676</v>
      </c>
      <c r="N499" s="92">
        <f t="shared" si="102"/>
        <v>0</v>
      </c>
      <c r="O499" s="92">
        <f t="shared" si="102"/>
        <v>2433.3049988985817</v>
      </c>
      <c r="P499" s="92">
        <f t="shared" si="102"/>
        <v>30.558681406317191</v>
      </c>
      <c r="Q499" s="92">
        <f t="shared" si="102"/>
        <v>286.47136574797901</v>
      </c>
      <c r="R499" s="250" t="e">
        <f>IF('Share Price Input'!H500&gt;1,'Share Price Input'!H500,NA())</f>
        <v>#N/A</v>
      </c>
      <c r="S499" s="92" t="e">
        <f t="shared" si="92"/>
        <v>#N/A</v>
      </c>
      <c r="T499" s="92" t="e">
        <f t="shared" si="93"/>
        <v>#N/A</v>
      </c>
      <c r="U499" s="102">
        <f t="shared" si="94"/>
        <v>4399.4716216101997</v>
      </c>
      <c r="V499" s="103">
        <f t="shared" si="95"/>
        <v>4399.4650555101998</v>
      </c>
      <c r="Z499" s="85"/>
      <c r="AA499" s="85"/>
    </row>
    <row r="500" spans="1:28" x14ac:dyDescent="0.2">
      <c r="A500" s="107">
        <v>7</v>
      </c>
      <c r="B500" s="224">
        <v>48030</v>
      </c>
      <c r="C500" s="106">
        <f t="shared" si="96"/>
        <v>14670</v>
      </c>
      <c r="D500" s="92">
        <f t="shared" si="98"/>
        <v>677.37626935269304</v>
      </c>
      <c r="E500" s="92">
        <f t="shared" si="102"/>
        <v>90.903903260839115</v>
      </c>
      <c r="F500" s="92">
        <f t="shared" si="102"/>
        <v>37.020486883440924</v>
      </c>
      <c r="G500" s="92">
        <f t="shared" si="102"/>
        <v>320.02795249769213</v>
      </c>
      <c r="H500" s="92">
        <f t="shared" si="102"/>
        <v>1.0308848912858508</v>
      </c>
      <c r="I500" s="92">
        <f t="shared" si="102"/>
        <v>63.007197469710576</v>
      </c>
      <c r="J500" s="92">
        <f t="shared" ref="E500:Q505" si="103">(SIN(($C500*PI()/180*J$6+J$7*PI()/180))*J$5)+J$5</f>
        <v>95.631862947718659</v>
      </c>
      <c r="K500" s="92">
        <f t="shared" si="103"/>
        <v>290.81582860604067</v>
      </c>
      <c r="L500" s="92">
        <f t="shared" si="103"/>
        <v>160.78802473556397</v>
      </c>
      <c r="M500" s="92">
        <f t="shared" si="103"/>
        <v>119.78716186853504</v>
      </c>
      <c r="N500" s="92">
        <f t="shared" si="103"/>
        <v>0</v>
      </c>
      <c r="O500" s="92">
        <f t="shared" si="103"/>
        <v>2433.1055738153318</v>
      </c>
      <c r="P500" s="92">
        <f t="shared" si="103"/>
        <v>12.332813906512229</v>
      </c>
      <c r="Q500" s="92">
        <f t="shared" si="103"/>
        <v>2.0880340862583466</v>
      </c>
      <c r="R500" s="250" t="e">
        <f>IF('Share Price Input'!H501&gt;1,'Share Price Input'!H501,NA())</f>
        <v>#N/A</v>
      </c>
      <c r="S500" s="92" t="e">
        <f t="shared" si="92"/>
        <v>#N/A</v>
      </c>
      <c r="T500" s="92" t="e">
        <f t="shared" si="93"/>
        <v>#N/A</v>
      </c>
      <c r="U500" s="102">
        <f t="shared" si="94"/>
        <v>4303.9094282216229</v>
      </c>
      <c r="V500" s="103">
        <f t="shared" si="95"/>
        <v>4303.902862121623</v>
      </c>
      <c r="Z500" s="85"/>
      <c r="AA500" s="85"/>
    </row>
    <row r="501" spans="1:28" x14ac:dyDescent="0.2">
      <c r="A501" s="107">
        <v>8</v>
      </c>
      <c r="B501" s="224">
        <v>48061</v>
      </c>
      <c r="C501" s="106">
        <f t="shared" si="96"/>
        <v>14700</v>
      </c>
      <c r="D501" s="92">
        <f t="shared" si="98"/>
        <v>741.3592179003233</v>
      </c>
      <c r="E501" s="92">
        <f t="shared" si="103"/>
        <v>78.325376274720611</v>
      </c>
      <c r="F501" s="92">
        <f t="shared" si="103"/>
        <v>92.252361316323118</v>
      </c>
      <c r="G501" s="92">
        <f t="shared" si="103"/>
        <v>325.46105679790713</v>
      </c>
      <c r="H501" s="92">
        <f t="shared" si="103"/>
        <v>0.11251790081570334</v>
      </c>
      <c r="I501" s="92">
        <f t="shared" si="103"/>
        <v>60.881142924395988</v>
      </c>
      <c r="J501" s="92">
        <f t="shared" si="103"/>
        <v>81.613949681203152</v>
      </c>
      <c r="K501" s="92">
        <f t="shared" si="103"/>
        <v>422.89255414964271</v>
      </c>
      <c r="L501" s="92">
        <f t="shared" si="103"/>
        <v>154.72168087678187</v>
      </c>
      <c r="M501" s="92">
        <f t="shared" si="103"/>
        <v>131.90955796788521</v>
      </c>
      <c r="N501" s="92">
        <f t="shared" si="103"/>
        <v>0</v>
      </c>
      <c r="O501" s="92">
        <f t="shared" si="103"/>
        <v>2432.7962922629595</v>
      </c>
      <c r="P501" s="92">
        <f t="shared" si="103"/>
        <v>2.1994645029711819</v>
      </c>
      <c r="Q501" s="92">
        <f t="shared" si="103"/>
        <v>351.76644778976629</v>
      </c>
      <c r="R501" s="250" t="e">
        <f>IF('Share Price Input'!H502&gt;1,'Share Price Input'!H502,NA())</f>
        <v>#N/A</v>
      </c>
      <c r="S501" s="92" t="e">
        <f t="shared" si="92"/>
        <v>#N/A</v>
      </c>
      <c r="T501" s="92" t="e">
        <f t="shared" si="93"/>
        <v>#N/A</v>
      </c>
      <c r="U501" s="102">
        <f t="shared" si="94"/>
        <v>4876.2850542456954</v>
      </c>
      <c r="V501" s="103">
        <f t="shared" si="95"/>
        <v>4876.2784881456955</v>
      </c>
      <c r="Z501" s="85"/>
      <c r="AA501" s="85"/>
    </row>
    <row r="502" spans="1:28" x14ac:dyDescent="0.2">
      <c r="A502" s="107">
        <v>9</v>
      </c>
      <c r="B502" s="224">
        <v>48092</v>
      </c>
      <c r="C502" s="106">
        <f t="shared" si="96"/>
        <v>14730</v>
      </c>
      <c r="D502" s="92">
        <f t="shared" si="98"/>
        <v>807.55025006877372</v>
      </c>
      <c r="E502" s="92">
        <f t="shared" si="103"/>
        <v>66.624470035610102</v>
      </c>
      <c r="F502" s="92">
        <f t="shared" si="103"/>
        <v>155.81287440374024</v>
      </c>
      <c r="G502" s="92">
        <f t="shared" si="103"/>
        <v>328.88952570745852</v>
      </c>
      <c r="H502" s="92">
        <f t="shared" si="103"/>
        <v>0.11907892085991989</v>
      </c>
      <c r="I502" s="92">
        <f t="shared" si="103"/>
        <v>58.785356542025227</v>
      </c>
      <c r="J502" s="92">
        <f t="shared" si="103"/>
        <v>68.407831847668163</v>
      </c>
      <c r="K502" s="92">
        <f t="shared" si="103"/>
        <v>525.27111907947688</v>
      </c>
      <c r="L502" s="92">
        <f t="shared" si="103"/>
        <v>148.75002011249069</v>
      </c>
      <c r="M502" s="92">
        <f t="shared" si="103"/>
        <v>144.45420039734495</v>
      </c>
      <c r="N502" s="92">
        <f t="shared" si="103"/>
        <v>0</v>
      </c>
      <c r="O502" s="92">
        <f t="shared" si="103"/>
        <v>2432.3771821734149</v>
      </c>
      <c r="P502" s="92">
        <f t="shared" si="103"/>
        <v>0.30360238507034865</v>
      </c>
      <c r="Q502" s="92">
        <f t="shared" si="103"/>
        <v>497.60910459032141</v>
      </c>
      <c r="R502" s="250" t="e">
        <f>IF('Share Price Input'!H503&gt;1,'Share Price Input'!H503,NA())</f>
        <v>#N/A</v>
      </c>
      <c r="S502" s="92" t="e">
        <f t="shared" si="92"/>
        <v>#N/A</v>
      </c>
      <c r="T502" s="92" t="e">
        <f t="shared" si="93"/>
        <v>#N/A</v>
      </c>
      <c r="U502" s="102">
        <f t="shared" si="94"/>
        <v>5234.9480501642538</v>
      </c>
      <c r="V502" s="103">
        <f t="shared" si="95"/>
        <v>5234.9414840642539</v>
      </c>
      <c r="Z502" s="85"/>
      <c r="AA502" s="85"/>
    </row>
    <row r="503" spans="1:28" x14ac:dyDescent="0.2">
      <c r="A503" s="107">
        <v>10</v>
      </c>
      <c r="B503" s="224">
        <v>48122</v>
      </c>
      <c r="C503" s="106">
        <f t="shared" si="96"/>
        <v>14760</v>
      </c>
      <c r="D503" s="92">
        <f t="shared" si="98"/>
        <v>875.83324429574577</v>
      </c>
      <c r="E503" s="92">
        <f t="shared" si="103"/>
        <v>55.820166872113191</v>
      </c>
      <c r="F503" s="92">
        <f t="shared" si="103"/>
        <v>210.97494734233834</v>
      </c>
      <c r="G503" s="92">
        <f t="shared" si="103"/>
        <v>330.27048738550616</v>
      </c>
      <c r="H503" s="92">
        <f t="shared" si="103"/>
        <v>1.0505189281157641</v>
      </c>
      <c r="I503" s="92">
        <f t="shared" si="103"/>
        <v>56.720274099899967</v>
      </c>
      <c r="J503" s="92">
        <f t="shared" si="103"/>
        <v>56.118886706317326</v>
      </c>
      <c r="K503" s="92">
        <f t="shared" si="103"/>
        <v>575.24335202633392</v>
      </c>
      <c r="L503" s="92">
        <f t="shared" si="103"/>
        <v>142.87477165617997</v>
      </c>
      <c r="M503" s="92">
        <f t="shared" si="103"/>
        <v>157.39166838251174</v>
      </c>
      <c r="N503" s="92">
        <f t="shared" si="103"/>
        <v>0</v>
      </c>
      <c r="O503" s="92">
        <f t="shared" si="103"/>
        <v>2431.8482813975224</v>
      </c>
      <c r="P503" s="92">
        <f t="shared" si="103"/>
        <v>6.6723500355599299</v>
      </c>
      <c r="Q503" s="92">
        <f t="shared" si="103"/>
        <v>90.148627983058873</v>
      </c>
      <c r="R503" s="250" t="e">
        <f>IF('Share Price Input'!H504&gt;1,'Share Price Input'!H504,NA())</f>
        <v>#N/A</v>
      </c>
      <c r="S503" s="92" t="e">
        <f t="shared" si="92"/>
        <v>#N/A</v>
      </c>
      <c r="T503" s="92" t="e">
        <f t="shared" si="93"/>
        <v>#N/A</v>
      </c>
      <c r="U503" s="102">
        <f t="shared" si="94"/>
        <v>4990.9610110112044</v>
      </c>
      <c r="V503" s="103">
        <f t="shared" si="95"/>
        <v>4990.9544449112045</v>
      </c>
      <c r="Z503" s="85"/>
      <c r="AA503" s="85"/>
      <c r="AB503" s="85"/>
    </row>
    <row r="504" spans="1:28" x14ac:dyDescent="0.2">
      <c r="A504" s="107">
        <v>11</v>
      </c>
      <c r="B504" s="224">
        <v>48153</v>
      </c>
      <c r="C504" s="106">
        <f t="shared" si="96"/>
        <v>14790</v>
      </c>
      <c r="D504" s="92">
        <f t="shared" si="98"/>
        <v>946.08840900664745</v>
      </c>
      <c r="E504" s="92">
        <f t="shared" si="103"/>
        <v>45.929994557619352</v>
      </c>
      <c r="F504" s="92">
        <f t="shared" si="103"/>
        <v>243.22170013570556</v>
      </c>
      <c r="G504" s="92">
        <f t="shared" si="103"/>
        <v>329.58667337466358</v>
      </c>
      <c r="H504" s="92">
        <f t="shared" si="103"/>
        <v>2.8998782935622671</v>
      </c>
      <c r="I504" s="92">
        <f t="shared" si="103"/>
        <v>54.686324991044785</v>
      </c>
      <c r="J504" s="92">
        <f t="shared" si="103"/>
        <v>44.845173003394706</v>
      </c>
      <c r="K504" s="92">
        <f t="shared" si="103"/>
        <v>561.72511608872969</v>
      </c>
      <c r="L504" s="92">
        <f t="shared" si="103"/>
        <v>137.09763680323351</v>
      </c>
      <c r="M504" s="92">
        <f t="shared" si="103"/>
        <v>170.69161986070031</v>
      </c>
      <c r="N504" s="92">
        <f t="shared" si="103"/>
        <v>0</v>
      </c>
      <c r="O504" s="92">
        <f t="shared" si="103"/>
        <v>2431.209637701565</v>
      </c>
      <c r="P504" s="92">
        <f t="shared" si="103"/>
        <v>21.214595212329073</v>
      </c>
      <c r="Q504" s="92">
        <f t="shared" si="103"/>
        <v>105.73958331357852</v>
      </c>
      <c r="R504" s="250" t="e">
        <f>IF('Share Price Input'!H505&gt;1,'Share Price Input'!H505,NA())</f>
        <v>#N/A</v>
      </c>
      <c r="S504" s="92" t="e">
        <f t="shared" si="92"/>
        <v>#N/A</v>
      </c>
      <c r="T504" s="92" t="e">
        <f t="shared" si="93"/>
        <v>#N/A</v>
      </c>
      <c r="U504" s="102">
        <f t="shared" si="94"/>
        <v>5094.929776242775</v>
      </c>
      <c r="V504" s="103">
        <f t="shared" si="95"/>
        <v>5094.9232101427751</v>
      </c>
      <c r="Z504" s="85"/>
      <c r="AA504" s="85"/>
    </row>
    <row r="505" spans="1:28" x14ac:dyDescent="0.2">
      <c r="A505" s="107">
        <v>12</v>
      </c>
      <c r="B505" s="224">
        <v>48183</v>
      </c>
      <c r="C505" s="106">
        <f t="shared" si="96"/>
        <v>14820</v>
      </c>
      <c r="D505" s="92">
        <f t="shared" si="98"/>
        <v>1018.1924927697228</v>
      </c>
      <c r="E505" s="92">
        <f t="shared" si="103"/>
        <v>36.969997875066952</v>
      </c>
      <c r="F505" s="92">
        <f t="shared" si="103"/>
        <v>244.06682660213059</v>
      </c>
      <c r="G505" s="92">
        <f t="shared" si="103"/>
        <v>326.84663453719872</v>
      </c>
      <c r="H505" s="92">
        <f t="shared" si="103"/>
        <v>5.6533387841312219</v>
      </c>
      <c r="I505" s="92">
        <f t="shared" si="103"/>
        <v>52.683932134923396</v>
      </c>
      <c r="J505" s="92">
        <f t="shared" si="103"/>
        <v>34.676648519527077</v>
      </c>
      <c r="K505" s="92">
        <f t="shared" si="103"/>
        <v>487.71483597100138</v>
      </c>
      <c r="L505" s="92">
        <f t="shared" si="103"/>
        <v>131.42028843828251</v>
      </c>
      <c r="M505" s="92">
        <f t="shared" si="103"/>
        <v>184.32286264176602</v>
      </c>
      <c r="N505" s="92">
        <f t="shared" si="103"/>
        <v>0</v>
      </c>
      <c r="O505" s="92">
        <f t="shared" si="103"/>
        <v>2430.4613087629668</v>
      </c>
      <c r="P505" s="92">
        <f t="shared" si="103"/>
        <v>43.722294413572513</v>
      </c>
      <c r="Q505" s="92">
        <f t="shared" si="103"/>
        <v>507.02300869729436</v>
      </c>
      <c r="R505" s="250" t="e">
        <f>IF('Share Price Input'!H506&gt;1,'Share Price Input'!H506,NA())</f>
        <v>#N/A</v>
      </c>
      <c r="S505" s="92" t="e">
        <f t="shared" si="92"/>
        <v>#N/A</v>
      </c>
      <c r="T505" s="92" t="e">
        <f t="shared" si="93"/>
        <v>#N/A</v>
      </c>
      <c r="U505" s="102">
        <f t="shared" si="94"/>
        <v>5503.7479040475846</v>
      </c>
      <c r="V505" s="103">
        <f t="shared" si="95"/>
        <v>5503.7413379475847</v>
      </c>
      <c r="Z505" s="85"/>
      <c r="AA505" s="85"/>
    </row>
  </sheetData>
  <sheetProtection insertHyperlinks="0" selectLockedCells="1" selectUnlockedCells="1"/>
  <autoFilter ref="B10:AB505"/>
  <mergeCells count="1">
    <mergeCell ref="C2:U2"/>
  </mergeCells>
  <phoneticPr fontId="2" type="noConversion"/>
  <pageMargins left="1.22" right="0.94" top="1" bottom="1" header="0.5" footer="0.5"/>
  <pageSetup paperSize="9" scale="53" fitToHeight="12" orientation="landscape" r:id="rId1"/>
  <headerFooter alignWithMargins="0">
    <oddHeader>&amp;C&amp;"Arial,Bold"&amp;22www.EXCELinBusiness.co.uk</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2:HP408"/>
  <sheetViews>
    <sheetView showRowColHeaders="0" zoomScale="115" zoomScaleNormal="115" workbookViewId="0"/>
  </sheetViews>
  <sheetFormatPr defaultColWidth="3.140625" defaultRowHeight="11.25" x14ac:dyDescent="0.2"/>
  <cols>
    <col min="1" max="1" width="4" style="31" customWidth="1"/>
    <col min="2" max="2" width="4.42578125" style="31" customWidth="1"/>
    <col min="3" max="3" width="8.28515625" style="31" customWidth="1"/>
    <col min="4" max="4" width="18.7109375" style="64" customWidth="1"/>
    <col min="5" max="5" width="14" style="31" customWidth="1"/>
    <col min="6" max="6" width="12.85546875" style="31" customWidth="1"/>
    <col min="7" max="7" width="36.85546875" style="31" customWidth="1"/>
    <col min="8" max="8" width="38.85546875" style="31" customWidth="1"/>
    <col min="9" max="9" width="4.85546875" style="31" customWidth="1"/>
    <col min="10" max="10" width="14.5703125" style="31" customWidth="1"/>
    <col min="11" max="11" width="16.7109375" style="31" customWidth="1"/>
    <col min="12" max="223" width="3.140625" style="31" customWidth="1"/>
    <col min="224" max="224" width="3.140625" style="32" customWidth="1"/>
    <col min="225" max="16384" width="3.140625" style="31"/>
  </cols>
  <sheetData>
    <row r="2" spans="1:224" s="70" customFormat="1" ht="30" x14ac:dyDescent="0.4">
      <c r="B2" s="71"/>
      <c r="C2" s="171" t="s">
        <v>14</v>
      </c>
      <c r="D2" s="170" t="s">
        <v>15</v>
      </c>
      <c r="F2" s="187" t="s">
        <v>481</v>
      </c>
      <c r="G2" s="172"/>
      <c r="H2" s="172"/>
      <c r="I2" s="188" t="s">
        <v>485</v>
      </c>
      <c r="HP2" s="72"/>
    </row>
    <row r="3" spans="1:224" x14ac:dyDescent="0.2">
      <c r="A3" s="31" t="s">
        <v>3</v>
      </c>
      <c r="D3" s="64" t="s">
        <v>458</v>
      </c>
      <c r="E3" s="34" t="s">
        <v>4</v>
      </c>
      <c r="F3" s="35">
        <v>12</v>
      </c>
      <c r="G3" s="35" t="s">
        <v>5</v>
      </c>
      <c r="H3" s="36" t="s">
        <v>459</v>
      </c>
      <c r="I3" s="34" t="s">
        <v>4</v>
      </c>
      <c r="J3" s="35">
        <v>12</v>
      </c>
      <c r="K3" s="35" t="s">
        <v>5</v>
      </c>
      <c r="L3" s="142"/>
      <c r="M3" s="142"/>
      <c r="N3" s="142"/>
      <c r="O3" s="143"/>
    </row>
    <row r="4" spans="1:224" x14ac:dyDescent="0.2">
      <c r="D4" s="64" t="s">
        <v>458</v>
      </c>
      <c r="E4" s="34" t="s">
        <v>6</v>
      </c>
      <c r="F4" s="35">
        <v>256</v>
      </c>
      <c r="G4" s="35" t="s">
        <v>460</v>
      </c>
      <c r="H4" s="36" t="s">
        <v>459</v>
      </c>
      <c r="I4" s="34" t="s">
        <v>6</v>
      </c>
      <c r="J4" s="35">
        <v>128</v>
      </c>
      <c r="K4" s="35" t="s">
        <v>7</v>
      </c>
      <c r="L4" s="142"/>
      <c r="M4" s="142"/>
      <c r="N4" s="142"/>
      <c r="O4" s="143"/>
    </row>
    <row r="5" spans="1:224" x14ac:dyDescent="0.2">
      <c r="E5" s="66"/>
      <c r="F5" s="67"/>
      <c r="G5" s="67"/>
    </row>
    <row r="6" spans="1:224" x14ac:dyDescent="0.2">
      <c r="C6" s="63" t="s">
        <v>8</v>
      </c>
      <c r="E6" s="36"/>
    </row>
    <row r="7" spans="1:224" x14ac:dyDescent="0.2">
      <c r="E7" s="36"/>
    </row>
    <row r="8" spans="1:224" s="37" customFormat="1" ht="15.75" x14ac:dyDescent="0.25">
      <c r="C8" s="38" t="s">
        <v>9</v>
      </c>
      <c r="D8" s="38" t="s">
        <v>10</v>
      </c>
      <c r="E8" s="38" t="s">
        <v>11</v>
      </c>
      <c r="F8" s="38" t="s">
        <v>12</v>
      </c>
      <c r="G8" s="38" t="s">
        <v>13</v>
      </c>
      <c r="HP8" s="39"/>
    </row>
    <row r="9" spans="1:224" ht="12.75" x14ac:dyDescent="0.2">
      <c r="C9" s="69" t="s">
        <v>14</v>
      </c>
      <c r="D9" s="68" t="s">
        <v>15</v>
      </c>
      <c r="E9" s="40" t="s">
        <v>16</v>
      </c>
      <c r="F9" s="40" t="s">
        <v>16</v>
      </c>
      <c r="H9" s="31" t="s">
        <v>3</v>
      </c>
      <c r="J9" s="64" t="s">
        <v>458</v>
      </c>
    </row>
    <row r="10" spans="1:224" x14ac:dyDescent="0.2">
      <c r="E10" s="36" t="s">
        <v>17</v>
      </c>
      <c r="F10" s="64" t="s">
        <v>18</v>
      </c>
      <c r="G10" s="31" t="s">
        <v>19</v>
      </c>
      <c r="H10" s="31" t="s">
        <v>3</v>
      </c>
      <c r="J10" s="146"/>
      <c r="K10" s="146"/>
    </row>
    <row r="11" spans="1:224" ht="14.25" x14ac:dyDescent="0.2">
      <c r="F11" s="64" t="s">
        <v>276</v>
      </c>
      <c r="J11" s="286" t="s">
        <v>461</v>
      </c>
      <c r="K11" s="286"/>
    </row>
    <row r="12" spans="1:224" ht="15.75" x14ac:dyDescent="0.25">
      <c r="C12" s="73" t="s">
        <v>20</v>
      </c>
      <c r="D12" s="73" t="s">
        <v>21</v>
      </c>
      <c r="E12" s="73" t="s">
        <v>22</v>
      </c>
      <c r="F12" s="73" t="s">
        <v>18</v>
      </c>
      <c r="G12" s="74" t="s">
        <v>19</v>
      </c>
      <c r="J12" s="144" t="s">
        <v>22</v>
      </c>
      <c r="K12" s="144" t="s">
        <v>462</v>
      </c>
    </row>
    <row r="13" spans="1:224" ht="12.75" x14ac:dyDescent="0.2">
      <c r="A13" s="41"/>
      <c r="B13" s="42">
        <v>0</v>
      </c>
      <c r="C13" s="59">
        <v>33147</v>
      </c>
      <c r="D13" s="65">
        <v>2006</v>
      </c>
      <c r="E13" s="61">
        <v>0</v>
      </c>
      <c r="F13" s="60">
        <f t="shared" ref="F13:F76" si="0">2/$F$4 *IMABS( G13)</f>
        <v>9222.0703125</v>
      </c>
      <c r="G13" s="62" t="s">
        <v>23</v>
      </c>
      <c r="J13" s="145">
        <v>4.6875E-2</v>
      </c>
      <c r="K13" s="145">
        <v>1145.4908771527544</v>
      </c>
    </row>
    <row r="14" spans="1:224" ht="12.75" x14ac:dyDescent="0.2">
      <c r="A14" s="41"/>
      <c r="B14" s="42">
        <v>1</v>
      </c>
      <c r="C14" s="59">
        <v>33178</v>
      </c>
      <c r="D14" s="65">
        <v>2050</v>
      </c>
      <c r="E14" s="60">
        <f>B14*($F$3/$F$4)</f>
        <v>4.6875E-2</v>
      </c>
      <c r="F14" s="60">
        <f t="shared" si="0"/>
        <v>1145.4908771527544</v>
      </c>
      <c r="G14" s="62" t="s">
        <v>24</v>
      </c>
      <c r="J14" s="145">
        <v>9.375E-2</v>
      </c>
      <c r="K14" s="145">
        <v>1130.7292022401482</v>
      </c>
    </row>
    <row r="15" spans="1:224" ht="12.75" x14ac:dyDescent="0.2">
      <c r="A15" s="41"/>
      <c r="B15" s="42">
        <v>2</v>
      </c>
      <c r="C15" s="59">
        <v>33208</v>
      </c>
      <c r="D15" s="65">
        <v>2149</v>
      </c>
      <c r="E15" s="60">
        <f t="shared" ref="E15:E75" si="1">B15*($F$3/$F$4)</f>
        <v>9.375E-2</v>
      </c>
      <c r="F15" s="60">
        <f t="shared" si="0"/>
        <v>1130.7292022401482</v>
      </c>
      <c r="G15" s="62" t="s">
        <v>25</v>
      </c>
      <c r="J15" s="145">
        <v>0.140625</v>
      </c>
      <c r="K15" s="145">
        <v>352.93881562196282</v>
      </c>
    </row>
    <row r="16" spans="1:224" ht="12.75" x14ac:dyDescent="0.2">
      <c r="A16" s="41"/>
      <c r="B16" s="42">
        <v>3</v>
      </c>
      <c r="C16" s="59">
        <v>33239</v>
      </c>
      <c r="D16" s="65">
        <v>2144</v>
      </c>
      <c r="E16" s="60">
        <f>B16*($F$3/$F$4)</f>
        <v>0.140625</v>
      </c>
      <c r="F16" s="60">
        <f t="shared" si="0"/>
        <v>352.93881562196282</v>
      </c>
      <c r="G16" s="62" t="s">
        <v>26</v>
      </c>
      <c r="J16" s="145">
        <v>0.1875</v>
      </c>
      <c r="K16" s="145">
        <v>446.72975482460919</v>
      </c>
    </row>
    <row r="17" spans="1:11" ht="12.75" x14ac:dyDescent="0.2">
      <c r="A17" s="41"/>
      <c r="B17" s="42">
        <v>4</v>
      </c>
      <c r="C17" s="59">
        <v>33270</v>
      </c>
      <c r="D17" s="65">
        <v>2177</v>
      </c>
      <c r="E17" s="60">
        <f t="shared" si="1"/>
        <v>0.1875</v>
      </c>
      <c r="F17" s="60">
        <f t="shared" si="0"/>
        <v>446.72975482460919</v>
      </c>
      <c r="G17" s="62" t="s">
        <v>27</v>
      </c>
      <c r="J17" s="145">
        <v>0.234375</v>
      </c>
      <c r="K17" s="145">
        <v>338.3608970717209</v>
      </c>
    </row>
    <row r="18" spans="1:11" ht="12.75" x14ac:dyDescent="0.2">
      <c r="A18" s="41"/>
      <c r="B18" s="42">
        <v>5</v>
      </c>
      <c r="C18" s="59">
        <v>33298</v>
      </c>
      <c r="D18" s="65">
        <v>2381</v>
      </c>
      <c r="E18" s="60">
        <f t="shared" si="1"/>
        <v>0.234375</v>
      </c>
      <c r="F18" s="60">
        <f t="shared" si="0"/>
        <v>338.3608970717209</v>
      </c>
      <c r="G18" s="62" t="s">
        <v>28</v>
      </c>
      <c r="J18" s="145">
        <v>0.28125</v>
      </c>
      <c r="K18" s="145">
        <v>382.20509276592412</v>
      </c>
    </row>
    <row r="19" spans="1:11" ht="12.75" x14ac:dyDescent="0.2">
      <c r="A19" s="41"/>
      <c r="B19" s="42">
        <v>6</v>
      </c>
      <c r="C19" s="59">
        <v>33329</v>
      </c>
      <c r="D19" s="65">
        <v>2457</v>
      </c>
      <c r="E19" s="60">
        <f t="shared" si="1"/>
        <v>0.28125</v>
      </c>
      <c r="F19" s="60">
        <f t="shared" si="0"/>
        <v>382.20509276592412</v>
      </c>
      <c r="G19" s="62" t="s">
        <v>29</v>
      </c>
      <c r="J19" s="145">
        <v>0.328125</v>
      </c>
      <c r="K19" s="145">
        <v>297.39013082641856</v>
      </c>
    </row>
    <row r="20" spans="1:11" ht="12.75" x14ac:dyDescent="0.2">
      <c r="A20" s="41"/>
      <c r="B20" s="42">
        <v>7</v>
      </c>
      <c r="C20" s="59">
        <v>33359</v>
      </c>
      <c r="D20" s="65">
        <v>2486</v>
      </c>
      <c r="E20" s="60">
        <f t="shared" si="1"/>
        <v>0.328125</v>
      </c>
      <c r="F20" s="60">
        <f t="shared" si="0"/>
        <v>297.39013082641856</v>
      </c>
      <c r="G20" s="62" t="s">
        <v>30</v>
      </c>
      <c r="J20" s="145">
        <v>0.375</v>
      </c>
      <c r="K20" s="145">
        <v>187.42796072769951</v>
      </c>
    </row>
    <row r="21" spans="1:11" ht="12.75" x14ac:dyDescent="0.2">
      <c r="A21" s="41"/>
      <c r="B21" s="42">
        <v>8</v>
      </c>
      <c r="C21" s="59">
        <v>33390</v>
      </c>
      <c r="D21" s="65">
        <v>2500</v>
      </c>
      <c r="E21" s="60">
        <f t="shared" si="1"/>
        <v>0.375</v>
      </c>
      <c r="F21" s="60">
        <f t="shared" si="0"/>
        <v>187.42796072769951</v>
      </c>
      <c r="G21" s="62" t="s">
        <v>31</v>
      </c>
      <c r="J21" s="145">
        <v>0.421875</v>
      </c>
      <c r="K21" s="145">
        <v>132.41298486906723</v>
      </c>
    </row>
    <row r="22" spans="1:11" ht="12.75" x14ac:dyDescent="0.2">
      <c r="A22" s="41"/>
      <c r="B22" s="42">
        <v>9</v>
      </c>
      <c r="C22" s="59">
        <v>33420</v>
      </c>
      <c r="D22" s="65">
        <v>2415</v>
      </c>
      <c r="E22" s="60">
        <f t="shared" si="1"/>
        <v>0.421875</v>
      </c>
      <c r="F22" s="60">
        <f t="shared" si="0"/>
        <v>132.41298486906723</v>
      </c>
      <c r="G22" s="62" t="s">
        <v>32</v>
      </c>
      <c r="J22" s="145">
        <v>0.46875</v>
      </c>
      <c r="K22" s="145">
        <v>112.12820772984057</v>
      </c>
    </row>
    <row r="23" spans="1:11" ht="12.75" x14ac:dyDescent="0.2">
      <c r="A23" s="41"/>
      <c r="B23" s="42">
        <v>10</v>
      </c>
      <c r="C23" s="59">
        <v>33451</v>
      </c>
      <c r="D23" s="65">
        <v>2589</v>
      </c>
      <c r="E23" s="60">
        <f t="shared" si="1"/>
        <v>0.46875</v>
      </c>
      <c r="F23" s="60">
        <f t="shared" si="0"/>
        <v>112.12820772984057</v>
      </c>
      <c r="G23" s="62" t="s">
        <v>33</v>
      </c>
      <c r="J23" s="145">
        <v>0.515625</v>
      </c>
      <c r="K23" s="145">
        <v>173.94146175787358</v>
      </c>
    </row>
    <row r="24" spans="1:11" ht="12.75" x14ac:dyDescent="0.2">
      <c r="A24" s="41"/>
      <c r="B24" s="42">
        <v>11</v>
      </c>
      <c r="C24" s="59">
        <v>33482</v>
      </c>
      <c r="D24" s="65">
        <v>2646</v>
      </c>
      <c r="E24" s="60">
        <f t="shared" si="1"/>
        <v>0.515625</v>
      </c>
      <c r="F24" s="60">
        <f t="shared" si="0"/>
        <v>173.94146175787358</v>
      </c>
      <c r="G24" s="62" t="s">
        <v>34</v>
      </c>
      <c r="J24" s="145">
        <v>0.5625</v>
      </c>
      <c r="K24" s="145">
        <v>148.16349179877412</v>
      </c>
    </row>
    <row r="25" spans="1:11" ht="12.75" x14ac:dyDescent="0.2">
      <c r="A25" s="41"/>
      <c r="B25" s="42">
        <v>12</v>
      </c>
      <c r="C25" s="59">
        <v>33512</v>
      </c>
      <c r="D25" s="65">
        <v>2622</v>
      </c>
      <c r="E25" s="60">
        <f t="shared" si="1"/>
        <v>0.5625</v>
      </c>
      <c r="F25" s="60">
        <f t="shared" si="0"/>
        <v>148.16349179877412</v>
      </c>
      <c r="G25" s="62" t="s">
        <v>35</v>
      </c>
      <c r="J25" s="145">
        <v>0.609375</v>
      </c>
      <c r="K25" s="145">
        <v>107.00142114701636</v>
      </c>
    </row>
    <row r="26" spans="1:11" ht="12.75" x14ac:dyDescent="0.2">
      <c r="A26" s="41"/>
      <c r="B26" s="42">
        <v>13</v>
      </c>
      <c r="C26" s="59">
        <v>33543</v>
      </c>
      <c r="D26" s="65">
        <v>2566</v>
      </c>
      <c r="E26" s="60">
        <f t="shared" si="1"/>
        <v>0.609375</v>
      </c>
      <c r="F26" s="60">
        <f t="shared" si="0"/>
        <v>107.00142114701636</v>
      </c>
      <c r="G26" s="62" t="s">
        <v>36</v>
      </c>
      <c r="J26" s="145">
        <v>0.65625</v>
      </c>
      <c r="K26" s="145">
        <v>180.15764163679901</v>
      </c>
    </row>
    <row r="27" spans="1:11" ht="12.75" x14ac:dyDescent="0.2">
      <c r="A27" s="41"/>
      <c r="B27" s="42">
        <v>14</v>
      </c>
      <c r="C27" s="59">
        <v>33573</v>
      </c>
      <c r="D27" s="65">
        <v>2420</v>
      </c>
      <c r="E27" s="60">
        <f t="shared" si="1"/>
        <v>0.65625</v>
      </c>
      <c r="F27" s="60">
        <f t="shared" si="0"/>
        <v>180.15764163679901</v>
      </c>
      <c r="G27" s="62" t="s">
        <v>37</v>
      </c>
      <c r="J27" s="145"/>
      <c r="K27" s="145"/>
    </row>
    <row r="28" spans="1:11" ht="12.75" x14ac:dyDescent="0.2">
      <c r="A28" s="41"/>
      <c r="B28" s="42">
        <v>15</v>
      </c>
      <c r="C28" s="59">
        <v>33604</v>
      </c>
      <c r="D28" s="65">
        <v>2493</v>
      </c>
      <c r="E28" s="60">
        <f t="shared" si="1"/>
        <v>0.703125</v>
      </c>
      <c r="F28" s="60">
        <f t="shared" si="0"/>
        <v>121.78030435671909</v>
      </c>
      <c r="G28" s="62" t="s">
        <v>38</v>
      </c>
      <c r="J28" s="145"/>
      <c r="K28" s="145"/>
    </row>
    <row r="29" spans="1:11" ht="12.75" x14ac:dyDescent="0.2">
      <c r="A29" s="41"/>
      <c r="B29" s="42">
        <v>16</v>
      </c>
      <c r="C29" s="59">
        <v>33635</v>
      </c>
      <c r="D29" s="65">
        <v>2571</v>
      </c>
      <c r="E29" s="60">
        <f t="shared" si="1"/>
        <v>0.75</v>
      </c>
      <c r="F29" s="60">
        <f t="shared" si="0"/>
        <v>186.98619479321374</v>
      </c>
      <c r="G29" s="62" t="s">
        <v>39</v>
      </c>
      <c r="J29" s="145"/>
      <c r="K29" s="145"/>
    </row>
    <row r="30" spans="1:11" ht="12.75" x14ac:dyDescent="0.2">
      <c r="A30" s="41"/>
      <c r="B30" s="42">
        <v>17</v>
      </c>
      <c r="C30" s="59">
        <v>33664</v>
      </c>
      <c r="D30" s="65">
        <v>2562</v>
      </c>
      <c r="E30" s="60">
        <f t="shared" si="1"/>
        <v>0.796875</v>
      </c>
      <c r="F30" s="60">
        <f t="shared" si="0"/>
        <v>61.191506893421952</v>
      </c>
      <c r="G30" s="62" t="s">
        <v>40</v>
      </c>
      <c r="J30" s="145"/>
      <c r="K30" s="145"/>
    </row>
    <row r="31" spans="1:11" ht="12.75" x14ac:dyDescent="0.2">
      <c r="A31" s="41"/>
      <c r="B31" s="42">
        <v>18</v>
      </c>
      <c r="C31" s="59">
        <v>33695</v>
      </c>
      <c r="D31" s="65">
        <v>2440</v>
      </c>
      <c r="E31" s="60">
        <f t="shared" si="1"/>
        <v>0.84375</v>
      </c>
      <c r="F31" s="60">
        <f t="shared" si="0"/>
        <v>89.120910460017413</v>
      </c>
      <c r="G31" s="62" t="s">
        <v>41</v>
      </c>
    </row>
    <row r="32" spans="1:11" ht="12.75" x14ac:dyDescent="0.2">
      <c r="A32" s="41"/>
      <c r="B32" s="42">
        <v>19</v>
      </c>
      <c r="C32" s="59">
        <v>33725</v>
      </c>
      <c r="D32" s="65">
        <v>2654</v>
      </c>
      <c r="E32" s="60">
        <f t="shared" si="1"/>
        <v>0.890625</v>
      </c>
      <c r="F32" s="60">
        <f t="shared" si="0"/>
        <v>71.225322003174853</v>
      </c>
      <c r="G32" s="62" t="s">
        <v>42</v>
      </c>
    </row>
    <row r="33" spans="1:18" ht="12.75" x14ac:dyDescent="0.2">
      <c r="A33" s="41"/>
      <c r="B33" s="42">
        <v>20</v>
      </c>
      <c r="C33" s="59">
        <v>33756</v>
      </c>
      <c r="D33" s="65">
        <v>2708</v>
      </c>
      <c r="E33" s="237">
        <v>1.96875</v>
      </c>
      <c r="F33" s="237">
        <v>26.253665130863645</v>
      </c>
      <c r="G33" s="238" t="s">
        <v>62</v>
      </c>
      <c r="H33" s="239"/>
      <c r="I33" s="239"/>
      <c r="J33" s="239"/>
      <c r="K33" s="239"/>
      <c r="L33" s="239"/>
      <c r="M33" s="239"/>
      <c r="N33" s="239"/>
      <c r="O33" s="239"/>
      <c r="P33" s="239"/>
      <c r="Q33" s="239"/>
      <c r="R33" s="239"/>
    </row>
    <row r="34" spans="1:18" ht="12.75" x14ac:dyDescent="0.2">
      <c r="A34" s="41"/>
      <c r="B34" s="42">
        <v>21</v>
      </c>
      <c r="C34" s="59">
        <v>33786</v>
      </c>
      <c r="D34" s="65">
        <v>2521</v>
      </c>
      <c r="E34" s="237">
        <v>2.015625</v>
      </c>
      <c r="F34" s="237">
        <v>60.667479467809855</v>
      </c>
      <c r="G34" s="238" t="s">
        <v>63</v>
      </c>
      <c r="H34" s="239"/>
      <c r="I34" s="239"/>
      <c r="J34" s="239"/>
      <c r="K34" s="239"/>
      <c r="L34" s="239"/>
      <c r="M34" s="239"/>
      <c r="N34" s="239"/>
      <c r="O34" s="239"/>
      <c r="P34" s="239"/>
      <c r="Q34" s="239"/>
      <c r="R34" s="239"/>
    </row>
    <row r="35" spans="1:18" ht="12.75" x14ac:dyDescent="0.2">
      <c r="A35" s="41"/>
      <c r="B35" s="42">
        <v>22</v>
      </c>
      <c r="C35" s="59">
        <v>33817</v>
      </c>
      <c r="D35" s="65">
        <v>2400</v>
      </c>
      <c r="E35" s="237">
        <v>2.0625</v>
      </c>
      <c r="F35" s="237">
        <v>45.545413885625123</v>
      </c>
      <c r="G35" s="238" t="s">
        <v>64</v>
      </c>
      <c r="H35" s="239"/>
      <c r="I35" s="239"/>
      <c r="J35" s="239"/>
      <c r="K35" s="239"/>
      <c r="L35" s="239"/>
      <c r="M35" s="239"/>
      <c r="N35" s="239"/>
      <c r="O35" s="239"/>
      <c r="P35" s="239"/>
      <c r="Q35" s="239"/>
      <c r="R35" s="239"/>
    </row>
    <row r="36" spans="1:18" ht="12.75" x14ac:dyDescent="0.2">
      <c r="A36" s="41"/>
      <c r="B36" s="42">
        <v>23</v>
      </c>
      <c r="C36" s="59">
        <v>33848</v>
      </c>
      <c r="D36" s="65">
        <v>2313</v>
      </c>
      <c r="E36" s="60">
        <f t="shared" si="1"/>
        <v>1.078125</v>
      </c>
      <c r="F36" s="60">
        <f t="shared" si="0"/>
        <v>103.28786033350673</v>
      </c>
      <c r="G36" s="62" t="s">
        <v>43</v>
      </c>
    </row>
    <row r="37" spans="1:18" ht="12.75" x14ac:dyDescent="0.2">
      <c r="A37" s="41"/>
      <c r="B37" s="42">
        <v>24</v>
      </c>
      <c r="C37" s="59">
        <v>33878</v>
      </c>
      <c r="D37" s="65">
        <v>2553</v>
      </c>
      <c r="E37" s="60">
        <f t="shared" si="1"/>
        <v>1.125</v>
      </c>
      <c r="F37" s="60">
        <f t="shared" si="0"/>
        <v>91.124081508751601</v>
      </c>
      <c r="G37" s="62" t="s">
        <v>44</v>
      </c>
    </row>
    <row r="38" spans="1:18" ht="12.75" x14ac:dyDescent="0.2">
      <c r="A38" s="41"/>
      <c r="B38" s="42">
        <v>25</v>
      </c>
      <c r="C38" s="59">
        <v>33909</v>
      </c>
      <c r="D38" s="65">
        <v>2658</v>
      </c>
      <c r="E38" s="60">
        <f t="shared" si="1"/>
        <v>1.171875</v>
      </c>
      <c r="F38" s="60">
        <f t="shared" si="0"/>
        <v>27.184370726115723</v>
      </c>
      <c r="G38" s="62" t="s">
        <v>45</v>
      </c>
    </row>
    <row r="39" spans="1:18" ht="12.75" x14ac:dyDescent="0.2">
      <c r="A39" s="41"/>
      <c r="B39" s="42">
        <v>26</v>
      </c>
      <c r="C39" s="59">
        <v>33939</v>
      </c>
      <c r="D39" s="65">
        <v>2779</v>
      </c>
      <c r="E39" s="60">
        <f t="shared" si="1"/>
        <v>1.21875</v>
      </c>
      <c r="F39" s="60">
        <f t="shared" si="0"/>
        <v>52.297837274000372</v>
      </c>
      <c r="G39" s="62" t="s">
        <v>46</v>
      </c>
    </row>
    <row r="40" spans="1:18" ht="12.75" x14ac:dyDescent="0.2">
      <c r="A40" s="41"/>
      <c r="B40" s="42">
        <v>27</v>
      </c>
      <c r="C40" s="59">
        <v>33970</v>
      </c>
      <c r="D40" s="65">
        <v>2847</v>
      </c>
      <c r="E40" s="60">
        <f t="shared" si="1"/>
        <v>1.265625</v>
      </c>
      <c r="F40" s="60">
        <f t="shared" si="0"/>
        <v>73.137971714588701</v>
      </c>
      <c r="G40" s="62" t="s">
        <v>47</v>
      </c>
    </row>
    <row r="41" spans="1:18" ht="12.75" x14ac:dyDescent="0.2">
      <c r="A41" s="41"/>
      <c r="B41" s="42">
        <v>28</v>
      </c>
      <c r="C41" s="59">
        <v>34001</v>
      </c>
      <c r="D41" s="65">
        <v>2807</v>
      </c>
      <c r="E41" s="60">
        <f t="shared" si="1"/>
        <v>1.3125</v>
      </c>
      <c r="F41" s="60">
        <f t="shared" si="0"/>
        <v>37.839658716948591</v>
      </c>
      <c r="G41" s="62" t="s">
        <v>48</v>
      </c>
    </row>
    <row r="42" spans="1:18" ht="12.75" x14ac:dyDescent="0.2">
      <c r="A42" s="41"/>
      <c r="B42" s="42">
        <v>29</v>
      </c>
      <c r="C42" s="59">
        <v>34029</v>
      </c>
      <c r="D42" s="65">
        <v>2868</v>
      </c>
      <c r="E42" s="60">
        <f t="shared" si="1"/>
        <v>1.359375</v>
      </c>
      <c r="F42" s="60">
        <f t="shared" si="0"/>
        <v>115.43672423308188</v>
      </c>
      <c r="G42" s="62" t="s">
        <v>49</v>
      </c>
    </row>
    <row r="43" spans="1:18" ht="12.75" x14ac:dyDescent="0.2">
      <c r="A43" s="41"/>
      <c r="B43" s="42">
        <v>30</v>
      </c>
      <c r="C43" s="59">
        <v>34060</v>
      </c>
      <c r="D43" s="65">
        <v>2879</v>
      </c>
      <c r="E43" s="60">
        <f t="shared" si="1"/>
        <v>1.40625</v>
      </c>
      <c r="F43" s="60">
        <f t="shared" si="0"/>
        <v>33.542545081785349</v>
      </c>
      <c r="G43" s="62" t="s">
        <v>50</v>
      </c>
    </row>
    <row r="44" spans="1:18" ht="12.75" x14ac:dyDescent="0.2">
      <c r="A44" s="41"/>
      <c r="B44" s="42">
        <v>31</v>
      </c>
      <c r="C44" s="59">
        <v>34090</v>
      </c>
      <c r="D44" s="65">
        <v>1831</v>
      </c>
      <c r="E44" s="60">
        <f t="shared" si="1"/>
        <v>1.453125</v>
      </c>
      <c r="F44" s="60">
        <f t="shared" si="0"/>
        <v>69.679628552285791</v>
      </c>
      <c r="G44" s="62" t="s">
        <v>51</v>
      </c>
    </row>
    <row r="45" spans="1:18" ht="12.75" x14ac:dyDescent="0.2">
      <c r="A45" s="41"/>
      <c r="B45" s="42">
        <v>32</v>
      </c>
      <c r="C45" s="59">
        <v>34121</v>
      </c>
      <c r="D45" s="65">
        <v>2841</v>
      </c>
      <c r="E45" s="60">
        <f t="shared" si="1"/>
        <v>1.5</v>
      </c>
      <c r="F45" s="60">
        <f t="shared" si="0"/>
        <v>73.160318015664146</v>
      </c>
      <c r="G45" s="62" t="s">
        <v>52</v>
      </c>
    </row>
    <row r="46" spans="1:18" ht="12.75" x14ac:dyDescent="0.2">
      <c r="A46" s="41"/>
      <c r="B46" s="42">
        <v>33</v>
      </c>
      <c r="C46" s="59">
        <v>34151</v>
      </c>
      <c r="D46" s="65">
        <v>2900</v>
      </c>
      <c r="E46" s="60">
        <f t="shared" si="1"/>
        <v>1.546875</v>
      </c>
      <c r="F46" s="60">
        <f t="shared" si="0"/>
        <v>81.67281588729567</v>
      </c>
      <c r="G46" s="62" t="s">
        <v>53</v>
      </c>
    </row>
    <row r="47" spans="1:18" ht="12.75" x14ac:dyDescent="0.2">
      <c r="A47" s="41"/>
      <c r="B47" s="42">
        <v>34</v>
      </c>
      <c r="C47" s="59">
        <v>34182</v>
      </c>
      <c r="D47" s="65">
        <v>2926</v>
      </c>
      <c r="E47" s="60">
        <f t="shared" si="1"/>
        <v>1.59375</v>
      </c>
      <c r="F47" s="60">
        <f t="shared" si="0"/>
        <v>75.839353933881469</v>
      </c>
      <c r="G47" s="62" t="s">
        <v>54</v>
      </c>
    </row>
    <row r="48" spans="1:18" ht="12.75" x14ac:dyDescent="0.2">
      <c r="A48" s="41"/>
      <c r="B48" s="42">
        <v>35</v>
      </c>
      <c r="C48" s="59">
        <v>34213</v>
      </c>
      <c r="D48" s="65">
        <v>3100</v>
      </c>
      <c r="E48" s="60">
        <f t="shared" si="1"/>
        <v>1.640625</v>
      </c>
      <c r="F48" s="60">
        <f t="shared" si="0"/>
        <v>44.381634349903059</v>
      </c>
      <c r="G48" s="62" t="s">
        <v>55</v>
      </c>
    </row>
    <row r="49" spans="1:7" ht="12.75" x14ac:dyDescent="0.2">
      <c r="A49" s="41"/>
      <c r="B49" s="42">
        <v>36</v>
      </c>
      <c r="C49" s="59">
        <v>34243</v>
      </c>
      <c r="D49" s="65">
        <v>3037</v>
      </c>
      <c r="E49" s="60">
        <f t="shared" si="1"/>
        <v>1.6875</v>
      </c>
      <c r="F49" s="60">
        <f t="shared" si="0"/>
        <v>40.994917874086411</v>
      </c>
      <c r="G49" s="62" t="s">
        <v>56</v>
      </c>
    </row>
    <row r="50" spans="1:7" ht="12.75" x14ac:dyDescent="0.2">
      <c r="A50" s="41"/>
      <c r="B50" s="42">
        <v>37</v>
      </c>
      <c r="C50" s="59">
        <v>34274</v>
      </c>
      <c r="D50" s="65">
        <v>3171</v>
      </c>
      <c r="E50" s="60">
        <f t="shared" si="1"/>
        <v>1.734375</v>
      </c>
      <c r="F50" s="60">
        <f t="shared" si="0"/>
        <v>26.725044651849334</v>
      </c>
      <c r="G50" s="62" t="s">
        <v>57</v>
      </c>
    </row>
    <row r="51" spans="1:7" ht="12.75" x14ac:dyDescent="0.2">
      <c r="A51" s="41"/>
      <c r="B51" s="42">
        <v>38</v>
      </c>
      <c r="C51" s="59">
        <v>34304</v>
      </c>
      <c r="D51" s="65">
        <v>3167</v>
      </c>
      <c r="E51" s="60">
        <f t="shared" si="1"/>
        <v>1.78125</v>
      </c>
      <c r="F51" s="60">
        <f t="shared" si="0"/>
        <v>52.630842348230161</v>
      </c>
      <c r="G51" s="62" t="s">
        <v>58</v>
      </c>
    </row>
    <row r="52" spans="1:7" ht="12.75" x14ac:dyDescent="0.2">
      <c r="A52" s="41"/>
      <c r="B52" s="42">
        <v>39</v>
      </c>
      <c r="C52" s="59">
        <v>34335</v>
      </c>
      <c r="D52" s="65">
        <v>3418</v>
      </c>
      <c r="E52" s="60">
        <f t="shared" si="1"/>
        <v>1.828125</v>
      </c>
      <c r="F52" s="60">
        <f t="shared" si="0"/>
        <v>63.35322894148819</v>
      </c>
      <c r="G52" s="62" t="s">
        <v>59</v>
      </c>
    </row>
    <row r="53" spans="1:7" ht="12.75" x14ac:dyDescent="0.2">
      <c r="A53" s="41"/>
      <c r="B53" s="42">
        <v>40</v>
      </c>
      <c r="C53" s="59">
        <v>34366</v>
      </c>
      <c r="D53" s="65">
        <v>3492</v>
      </c>
      <c r="E53" s="60">
        <f t="shared" si="1"/>
        <v>1.875</v>
      </c>
      <c r="F53" s="60">
        <f t="shared" si="0"/>
        <v>49.547964739842541</v>
      </c>
      <c r="G53" s="62" t="s">
        <v>60</v>
      </c>
    </row>
    <row r="54" spans="1:7" ht="12.75" x14ac:dyDescent="0.2">
      <c r="A54" s="41"/>
      <c r="B54" s="42">
        <v>41</v>
      </c>
      <c r="C54" s="59">
        <v>34394</v>
      </c>
      <c r="D54" s="65">
        <v>3328</v>
      </c>
      <c r="E54" s="60">
        <f t="shared" si="1"/>
        <v>1.921875</v>
      </c>
      <c r="F54" s="60">
        <f t="shared" si="0"/>
        <v>56.48901038470099</v>
      </c>
      <c r="G54" s="62" t="s">
        <v>61</v>
      </c>
    </row>
    <row r="55" spans="1:7" ht="12.75" x14ac:dyDescent="0.2">
      <c r="A55" s="41"/>
      <c r="B55" s="42">
        <v>42</v>
      </c>
      <c r="C55" s="59">
        <v>34425</v>
      </c>
      <c r="D55" s="65">
        <v>3086</v>
      </c>
      <c r="E55" s="60">
        <f t="shared" si="1"/>
        <v>1.96875</v>
      </c>
      <c r="F55" s="60">
        <f t="shared" si="0"/>
        <v>26.253665130863645</v>
      </c>
      <c r="G55" s="62" t="s">
        <v>62</v>
      </c>
    </row>
    <row r="56" spans="1:7" ht="12.75" x14ac:dyDescent="0.2">
      <c r="A56" s="41"/>
      <c r="B56" s="42">
        <v>43</v>
      </c>
      <c r="C56" s="59">
        <v>34455</v>
      </c>
      <c r="D56" s="65">
        <v>3125</v>
      </c>
      <c r="E56" s="60">
        <f t="shared" si="1"/>
        <v>2.015625</v>
      </c>
      <c r="F56" s="60">
        <f t="shared" si="0"/>
        <v>60.667479467809855</v>
      </c>
      <c r="G56" s="62" t="s">
        <v>63</v>
      </c>
    </row>
    <row r="57" spans="1:7" ht="12.75" x14ac:dyDescent="0.2">
      <c r="A57" s="41"/>
      <c r="B57" s="42">
        <v>44</v>
      </c>
      <c r="C57" s="59">
        <v>34486</v>
      </c>
      <c r="D57" s="65">
        <v>2971</v>
      </c>
      <c r="E57" s="60">
        <f t="shared" si="1"/>
        <v>2.0625</v>
      </c>
      <c r="F57" s="60">
        <f t="shared" si="0"/>
        <v>45.545413885625123</v>
      </c>
      <c r="G57" s="62" t="s">
        <v>64</v>
      </c>
    </row>
    <row r="58" spans="1:7" ht="12.75" x14ac:dyDescent="0.2">
      <c r="A58" s="41"/>
      <c r="B58" s="42">
        <v>45</v>
      </c>
      <c r="C58" s="59">
        <v>34516</v>
      </c>
      <c r="D58" s="65">
        <v>2919</v>
      </c>
      <c r="E58" s="60">
        <f t="shared" si="1"/>
        <v>2.109375</v>
      </c>
      <c r="F58" s="60">
        <f t="shared" si="0"/>
        <v>71.269335877134452</v>
      </c>
      <c r="G58" s="62" t="s">
        <v>65</v>
      </c>
    </row>
    <row r="59" spans="1:7" ht="12.75" x14ac:dyDescent="0.2">
      <c r="A59" s="41"/>
      <c r="B59" s="42">
        <v>46</v>
      </c>
      <c r="C59" s="59">
        <v>34547</v>
      </c>
      <c r="D59" s="65">
        <v>3083</v>
      </c>
      <c r="E59" s="60">
        <f t="shared" si="1"/>
        <v>2.15625</v>
      </c>
      <c r="F59" s="60">
        <f t="shared" si="0"/>
        <v>58.194357340607986</v>
      </c>
      <c r="G59" s="62" t="s">
        <v>66</v>
      </c>
    </row>
    <row r="60" spans="1:7" ht="12.75" x14ac:dyDescent="0.2">
      <c r="A60" s="41"/>
      <c r="B60" s="42">
        <v>47</v>
      </c>
      <c r="C60" s="59">
        <v>34578</v>
      </c>
      <c r="D60" s="65">
        <v>3251</v>
      </c>
      <c r="E60" s="60">
        <f t="shared" si="1"/>
        <v>2.203125</v>
      </c>
      <c r="F60" s="60">
        <f t="shared" si="0"/>
        <v>54.615765475022712</v>
      </c>
      <c r="G60" s="62" t="s">
        <v>67</v>
      </c>
    </row>
    <row r="61" spans="1:7" ht="12.75" x14ac:dyDescent="0.2">
      <c r="A61" s="41"/>
      <c r="B61" s="42">
        <v>48</v>
      </c>
      <c r="C61" s="59">
        <v>34608</v>
      </c>
      <c r="D61" s="65">
        <v>3026</v>
      </c>
      <c r="E61" s="60">
        <f t="shared" si="1"/>
        <v>2.25</v>
      </c>
      <c r="F61" s="60">
        <f t="shared" si="0"/>
        <v>60.464302053319003</v>
      </c>
      <c r="G61" s="62" t="s">
        <v>68</v>
      </c>
    </row>
    <row r="62" spans="1:7" ht="12.75" x14ac:dyDescent="0.2">
      <c r="A62" s="41"/>
      <c r="B62" s="42">
        <v>49</v>
      </c>
      <c r="C62" s="59">
        <v>34639</v>
      </c>
      <c r="D62" s="65">
        <v>3097</v>
      </c>
      <c r="E62" s="60">
        <f t="shared" si="1"/>
        <v>2.296875</v>
      </c>
      <c r="F62" s="60">
        <f t="shared" si="0"/>
        <v>42.708109405302807</v>
      </c>
      <c r="G62" s="62" t="s">
        <v>69</v>
      </c>
    </row>
    <row r="63" spans="1:7" ht="12.75" x14ac:dyDescent="0.2">
      <c r="A63" s="41"/>
      <c r="B63" s="42">
        <v>50</v>
      </c>
      <c r="C63" s="59">
        <v>34669</v>
      </c>
      <c r="D63" s="65">
        <v>3081</v>
      </c>
      <c r="E63" s="60">
        <f t="shared" si="1"/>
        <v>2.34375</v>
      </c>
      <c r="F63" s="60">
        <f t="shared" si="0"/>
        <v>53.250062496108782</v>
      </c>
      <c r="G63" s="62" t="s">
        <v>70</v>
      </c>
    </row>
    <row r="64" spans="1:7" ht="12.75" x14ac:dyDescent="0.2">
      <c r="A64" s="41"/>
      <c r="B64" s="42">
        <v>51</v>
      </c>
      <c r="C64" s="59">
        <v>34700</v>
      </c>
      <c r="D64" s="65">
        <v>3066</v>
      </c>
      <c r="E64" s="60">
        <f t="shared" si="1"/>
        <v>2.390625</v>
      </c>
      <c r="F64" s="60">
        <f t="shared" si="0"/>
        <v>32.513090879368946</v>
      </c>
      <c r="G64" s="62" t="s">
        <v>71</v>
      </c>
    </row>
    <row r="65" spans="1:7" ht="12.75" x14ac:dyDescent="0.2">
      <c r="A65" s="41"/>
      <c r="B65" s="42">
        <v>52</v>
      </c>
      <c r="C65" s="59">
        <v>34731</v>
      </c>
      <c r="D65" s="65">
        <v>2992</v>
      </c>
      <c r="E65" s="60">
        <f t="shared" si="1"/>
        <v>2.4375</v>
      </c>
      <c r="F65" s="60">
        <f t="shared" si="0"/>
        <v>36.15250671267615</v>
      </c>
      <c r="G65" s="62" t="s">
        <v>72</v>
      </c>
    </row>
    <row r="66" spans="1:7" ht="12.75" x14ac:dyDescent="0.2">
      <c r="A66" s="41"/>
      <c r="B66" s="42">
        <v>53</v>
      </c>
      <c r="C66" s="59">
        <v>34759</v>
      </c>
      <c r="D66" s="65">
        <v>3009</v>
      </c>
      <c r="E66" s="60">
        <f t="shared" si="1"/>
        <v>2.484375</v>
      </c>
      <c r="F66" s="60">
        <f t="shared" si="0"/>
        <v>36.60027704811349</v>
      </c>
      <c r="G66" s="62" t="s">
        <v>73</v>
      </c>
    </row>
    <row r="67" spans="1:7" ht="12.75" x14ac:dyDescent="0.2">
      <c r="A67" s="41"/>
      <c r="B67" s="42">
        <v>54</v>
      </c>
      <c r="C67" s="59">
        <v>34790</v>
      </c>
      <c r="D67" s="65">
        <v>3138</v>
      </c>
      <c r="E67" s="60">
        <f t="shared" si="1"/>
        <v>2.53125</v>
      </c>
      <c r="F67" s="60">
        <f t="shared" si="0"/>
        <v>65.693584656470122</v>
      </c>
      <c r="G67" s="62" t="s">
        <v>74</v>
      </c>
    </row>
    <row r="68" spans="1:7" ht="12.75" x14ac:dyDescent="0.2">
      <c r="A68" s="41"/>
      <c r="B68" s="42">
        <v>55</v>
      </c>
      <c r="C68" s="59">
        <v>34820</v>
      </c>
      <c r="D68" s="65">
        <v>3217</v>
      </c>
      <c r="E68" s="60">
        <f t="shared" si="1"/>
        <v>2.578125</v>
      </c>
      <c r="F68" s="60">
        <f t="shared" si="0"/>
        <v>55.10009953969</v>
      </c>
      <c r="G68" s="62" t="s">
        <v>75</v>
      </c>
    </row>
    <row r="69" spans="1:7" ht="12.75" x14ac:dyDescent="0.2">
      <c r="A69" s="41"/>
      <c r="B69" s="42">
        <v>56</v>
      </c>
      <c r="C69" s="59">
        <v>34851</v>
      </c>
      <c r="D69" s="65">
        <v>3319</v>
      </c>
      <c r="E69" s="60">
        <f t="shared" si="1"/>
        <v>2.625</v>
      </c>
      <c r="F69" s="60">
        <f t="shared" si="0"/>
        <v>61.301696115911263</v>
      </c>
      <c r="G69" s="62" t="s">
        <v>76</v>
      </c>
    </row>
    <row r="70" spans="1:7" ht="12.75" x14ac:dyDescent="0.2">
      <c r="A70" s="41"/>
      <c r="B70" s="42">
        <v>57</v>
      </c>
      <c r="C70" s="59">
        <v>34881</v>
      </c>
      <c r="D70" s="65">
        <v>3379</v>
      </c>
      <c r="E70" s="60">
        <f t="shared" si="1"/>
        <v>2.671875</v>
      </c>
      <c r="F70" s="60">
        <f t="shared" si="0"/>
        <v>35.619524289304088</v>
      </c>
      <c r="G70" s="62" t="s">
        <v>77</v>
      </c>
    </row>
    <row r="71" spans="1:7" ht="12.75" x14ac:dyDescent="0.2">
      <c r="A71" s="41"/>
      <c r="B71" s="42">
        <v>58</v>
      </c>
      <c r="C71" s="59">
        <v>34912</v>
      </c>
      <c r="D71" s="65">
        <v>3315</v>
      </c>
      <c r="E71" s="60">
        <f t="shared" si="1"/>
        <v>2.71875</v>
      </c>
      <c r="F71" s="60">
        <f t="shared" si="0"/>
        <v>28.733866794472547</v>
      </c>
      <c r="G71" s="62" t="s">
        <v>78</v>
      </c>
    </row>
    <row r="72" spans="1:7" ht="12.75" x14ac:dyDescent="0.2">
      <c r="A72" s="41"/>
      <c r="B72" s="42">
        <v>59</v>
      </c>
      <c r="C72" s="59">
        <v>34943</v>
      </c>
      <c r="D72" s="65">
        <v>3463</v>
      </c>
      <c r="E72" s="60">
        <f t="shared" si="1"/>
        <v>2.765625</v>
      </c>
      <c r="F72" s="60">
        <f t="shared" si="0"/>
        <v>41.796516461224222</v>
      </c>
      <c r="G72" s="62" t="s">
        <v>79</v>
      </c>
    </row>
    <row r="73" spans="1:7" ht="12.75" x14ac:dyDescent="0.2">
      <c r="A73" s="41"/>
      <c r="B73" s="42">
        <v>60</v>
      </c>
      <c r="C73" s="59">
        <v>34973</v>
      </c>
      <c r="D73" s="65">
        <v>3478</v>
      </c>
      <c r="E73" s="60">
        <f t="shared" si="1"/>
        <v>2.8125</v>
      </c>
      <c r="F73" s="60">
        <f t="shared" si="0"/>
        <v>26.772649625292615</v>
      </c>
      <c r="G73" s="62" t="s">
        <v>80</v>
      </c>
    </row>
    <row r="74" spans="1:7" ht="12.75" x14ac:dyDescent="0.2">
      <c r="A74" s="41"/>
      <c r="B74" s="42">
        <v>61</v>
      </c>
      <c r="C74" s="59">
        <v>35004</v>
      </c>
      <c r="D74" s="65">
        <v>3508</v>
      </c>
      <c r="E74" s="60">
        <f>B74*($F$3/$F$4)</f>
        <v>2.859375</v>
      </c>
      <c r="F74" s="60">
        <f t="shared" si="0"/>
        <v>64.473992798715258</v>
      </c>
      <c r="G74" s="62" t="s">
        <v>81</v>
      </c>
    </row>
    <row r="75" spans="1:7" ht="12.75" x14ac:dyDescent="0.2">
      <c r="A75" s="41"/>
      <c r="B75" s="42">
        <v>62</v>
      </c>
      <c r="C75" s="59">
        <v>35034</v>
      </c>
      <c r="D75" s="65">
        <v>3529</v>
      </c>
      <c r="E75" s="60">
        <f t="shared" si="1"/>
        <v>2.90625</v>
      </c>
      <c r="F75" s="60">
        <f t="shared" si="0"/>
        <v>55.967148703541994</v>
      </c>
      <c r="G75" s="62" t="s">
        <v>82</v>
      </c>
    </row>
    <row r="76" spans="1:7" ht="12.75" x14ac:dyDescent="0.2">
      <c r="A76" s="41"/>
      <c r="B76" s="42">
        <v>63</v>
      </c>
      <c r="C76" s="59">
        <v>35065</v>
      </c>
      <c r="D76" s="65">
        <v>3759</v>
      </c>
      <c r="E76" s="60">
        <f t="shared" ref="E76:E138" si="2">B76*($F$3/$F$4)</f>
        <v>2.953125</v>
      </c>
      <c r="F76" s="60">
        <f t="shared" si="0"/>
        <v>70.163549329107553</v>
      </c>
      <c r="G76" s="62" t="s">
        <v>83</v>
      </c>
    </row>
    <row r="77" spans="1:7" ht="12.75" x14ac:dyDescent="0.2">
      <c r="A77" s="41"/>
      <c r="B77" s="42">
        <v>64</v>
      </c>
      <c r="C77" s="59">
        <v>35096</v>
      </c>
      <c r="D77" s="65">
        <v>3727</v>
      </c>
      <c r="E77" s="60">
        <f t="shared" si="2"/>
        <v>3</v>
      </c>
      <c r="F77" s="60">
        <f t="shared" ref="F77:F140" si="3">2/$F$4 *IMABS( G77)</f>
        <v>41.041385511542266</v>
      </c>
      <c r="G77" s="62" t="s">
        <v>84</v>
      </c>
    </row>
    <row r="78" spans="1:7" ht="12.75" x14ac:dyDescent="0.2">
      <c r="A78" s="41"/>
      <c r="B78" s="42">
        <v>65</v>
      </c>
      <c r="C78" s="59">
        <v>35125</v>
      </c>
      <c r="D78" s="65">
        <v>3672</v>
      </c>
      <c r="E78" s="60">
        <f t="shared" si="2"/>
        <v>3.046875</v>
      </c>
      <c r="F78" s="60">
        <f t="shared" si="3"/>
        <v>34.172461797053288</v>
      </c>
      <c r="G78" s="62" t="s">
        <v>85</v>
      </c>
    </row>
    <row r="79" spans="1:7" ht="12.75" x14ac:dyDescent="0.2">
      <c r="A79" s="41"/>
      <c r="B79" s="42">
        <v>66</v>
      </c>
      <c r="C79" s="59">
        <v>35156</v>
      </c>
      <c r="D79" s="65">
        <v>3809</v>
      </c>
      <c r="E79" s="60">
        <f t="shared" si="2"/>
        <v>3.09375</v>
      </c>
      <c r="F79" s="60">
        <f t="shared" si="3"/>
        <v>40.428862719074701</v>
      </c>
      <c r="G79" s="62" t="s">
        <v>86</v>
      </c>
    </row>
    <row r="80" spans="1:7" ht="12.75" x14ac:dyDescent="0.2">
      <c r="A80" s="41"/>
      <c r="B80" s="42">
        <v>67</v>
      </c>
      <c r="C80" s="59">
        <v>35186</v>
      </c>
      <c r="D80" s="65">
        <v>3747</v>
      </c>
      <c r="E80" s="60">
        <f t="shared" si="2"/>
        <v>3.140625</v>
      </c>
      <c r="F80" s="60">
        <f t="shared" si="3"/>
        <v>28.85260199235131</v>
      </c>
      <c r="G80" s="62" t="s">
        <v>87</v>
      </c>
    </row>
    <row r="81" spans="1:7" ht="12.75" x14ac:dyDescent="0.2">
      <c r="A81" s="41"/>
      <c r="B81" s="42">
        <v>68</v>
      </c>
      <c r="C81" s="59">
        <v>35217</v>
      </c>
      <c r="D81" s="65">
        <v>3711</v>
      </c>
      <c r="E81" s="60">
        <f t="shared" si="2"/>
        <v>3.1875</v>
      </c>
      <c r="F81" s="60">
        <f t="shared" si="3"/>
        <v>33.200072423673006</v>
      </c>
      <c r="G81" s="62" t="s">
        <v>88</v>
      </c>
    </row>
    <row r="82" spans="1:7" ht="12.75" x14ac:dyDescent="0.2">
      <c r="A82" s="41"/>
      <c r="B82" s="42">
        <v>69</v>
      </c>
      <c r="C82" s="59">
        <v>35247</v>
      </c>
      <c r="D82" s="65">
        <v>3703</v>
      </c>
      <c r="E82" s="60">
        <f t="shared" si="2"/>
        <v>3.234375</v>
      </c>
      <c r="F82" s="60">
        <f t="shared" si="3"/>
        <v>64.566891740312258</v>
      </c>
      <c r="G82" s="62" t="s">
        <v>89</v>
      </c>
    </row>
    <row r="83" spans="1:7" ht="12.75" x14ac:dyDescent="0.2">
      <c r="A83" s="41"/>
      <c r="B83" s="42">
        <v>70</v>
      </c>
      <c r="C83" s="59">
        <v>35278</v>
      </c>
      <c r="D83" s="65">
        <v>3867</v>
      </c>
      <c r="E83" s="60">
        <f t="shared" si="2"/>
        <v>3.28125</v>
      </c>
      <c r="F83" s="60">
        <f t="shared" si="3"/>
        <v>38.512199287537008</v>
      </c>
      <c r="G83" s="62" t="s">
        <v>90</v>
      </c>
    </row>
    <row r="84" spans="1:7" ht="12.75" x14ac:dyDescent="0.2">
      <c r="A84" s="41"/>
      <c r="B84" s="42">
        <v>71</v>
      </c>
      <c r="C84" s="59">
        <v>35309</v>
      </c>
      <c r="D84" s="65">
        <v>3953</v>
      </c>
      <c r="E84" s="60">
        <f t="shared" si="2"/>
        <v>3.328125</v>
      </c>
      <c r="F84" s="60">
        <f t="shared" si="3"/>
        <v>49.378831889024077</v>
      </c>
      <c r="G84" s="62" t="s">
        <v>91</v>
      </c>
    </row>
    <row r="85" spans="1:7" ht="12.75" x14ac:dyDescent="0.2">
      <c r="A85" s="41"/>
      <c r="B85" s="42">
        <v>72</v>
      </c>
      <c r="C85" s="59">
        <v>35339</v>
      </c>
      <c r="D85" s="65">
        <v>3979</v>
      </c>
      <c r="E85" s="60">
        <f t="shared" si="2"/>
        <v>3.375</v>
      </c>
      <c r="F85" s="60">
        <f t="shared" si="3"/>
        <v>30.80025309237184</v>
      </c>
      <c r="G85" s="62" t="s">
        <v>92</v>
      </c>
    </row>
    <row r="86" spans="1:7" ht="12.75" x14ac:dyDescent="0.2">
      <c r="A86" s="41"/>
      <c r="B86" s="42">
        <v>73</v>
      </c>
      <c r="C86" s="59">
        <v>35370</v>
      </c>
      <c r="D86" s="65">
        <v>4058</v>
      </c>
      <c r="E86" s="60">
        <f t="shared" si="2"/>
        <v>3.421875</v>
      </c>
      <c r="F86" s="60">
        <f t="shared" si="3"/>
        <v>44.149047983218907</v>
      </c>
      <c r="G86" s="62" t="s">
        <v>93</v>
      </c>
    </row>
    <row r="87" spans="1:7" ht="12.75" x14ac:dyDescent="0.2">
      <c r="A87" s="41"/>
      <c r="B87" s="42">
        <v>74</v>
      </c>
      <c r="C87" s="59">
        <v>35400</v>
      </c>
      <c r="D87" s="65">
        <v>4118</v>
      </c>
      <c r="E87" s="60">
        <f t="shared" si="2"/>
        <v>3.46875</v>
      </c>
      <c r="F87" s="60">
        <f t="shared" si="3"/>
        <v>40.757869200015804</v>
      </c>
      <c r="G87" s="62" t="s">
        <v>94</v>
      </c>
    </row>
    <row r="88" spans="1:7" ht="12.75" x14ac:dyDescent="0.2">
      <c r="A88" s="41"/>
      <c r="B88" s="42">
        <v>75</v>
      </c>
      <c r="C88" s="59">
        <v>35431</v>
      </c>
      <c r="D88" s="65">
        <v>4275</v>
      </c>
      <c r="E88" s="60">
        <f t="shared" si="2"/>
        <v>3.515625</v>
      </c>
      <c r="F88" s="60">
        <f t="shared" si="3"/>
        <v>38.859073727254639</v>
      </c>
      <c r="G88" s="62" t="s">
        <v>95</v>
      </c>
    </row>
    <row r="89" spans="1:7" ht="12.75" x14ac:dyDescent="0.2">
      <c r="A89" s="41"/>
      <c r="B89" s="42">
        <v>76</v>
      </c>
      <c r="C89" s="59">
        <v>35462</v>
      </c>
      <c r="D89" s="65">
        <v>4308</v>
      </c>
      <c r="E89" s="60">
        <f t="shared" si="2"/>
        <v>3.5625</v>
      </c>
      <c r="F89" s="60">
        <f t="shared" si="3"/>
        <v>41.415969488985155</v>
      </c>
      <c r="G89" s="62" t="s">
        <v>96</v>
      </c>
    </row>
    <row r="90" spans="1:7" ht="12.75" x14ac:dyDescent="0.2">
      <c r="A90" s="41"/>
      <c r="B90" s="42">
        <v>77</v>
      </c>
      <c r="C90" s="59">
        <v>35490</v>
      </c>
      <c r="D90" s="65">
        <v>4312</v>
      </c>
      <c r="E90" s="60">
        <f t="shared" si="2"/>
        <v>3.609375</v>
      </c>
      <c r="F90" s="60">
        <f t="shared" si="3"/>
        <v>59.594260712310529</v>
      </c>
      <c r="G90" s="62" t="s">
        <v>97</v>
      </c>
    </row>
    <row r="91" spans="1:7" ht="12.75" x14ac:dyDescent="0.2">
      <c r="A91" s="41"/>
      <c r="B91" s="42">
        <v>78</v>
      </c>
      <c r="C91" s="59">
        <v>35521</v>
      </c>
      <c r="D91" s="65">
        <v>4436</v>
      </c>
      <c r="E91" s="60">
        <f t="shared" si="2"/>
        <v>3.65625</v>
      </c>
      <c r="F91" s="60">
        <f t="shared" si="3"/>
        <v>40.885212304736058</v>
      </c>
      <c r="G91" s="62" t="s">
        <v>98</v>
      </c>
    </row>
    <row r="92" spans="1:7" ht="12.75" x14ac:dyDescent="0.2">
      <c r="A92" s="41"/>
      <c r="B92" s="42">
        <v>79</v>
      </c>
      <c r="C92" s="59">
        <v>35551</v>
      </c>
      <c r="D92" s="65">
        <v>4621</v>
      </c>
      <c r="E92" s="60">
        <f t="shared" si="2"/>
        <v>3.703125</v>
      </c>
      <c r="F92" s="60">
        <f t="shared" si="3"/>
        <v>41.356546111140752</v>
      </c>
      <c r="G92" s="62" t="s">
        <v>99</v>
      </c>
    </row>
    <row r="93" spans="1:7" ht="12.75" x14ac:dyDescent="0.2">
      <c r="A93" s="41"/>
      <c r="B93" s="42">
        <v>80</v>
      </c>
      <c r="C93" s="59">
        <v>35582</v>
      </c>
      <c r="D93" s="65">
        <v>4604</v>
      </c>
      <c r="E93" s="60">
        <f t="shared" si="2"/>
        <v>3.75</v>
      </c>
      <c r="F93" s="60">
        <f t="shared" si="3"/>
        <v>29.561417743998572</v>
      </c>
      <c r="G93" s="62" t="s">
        <v>100</v>
      </c>
    </row>
    <row r="94" spans="1:7" ht="12.75" x14ac:dyDescent="0.2">
      <c r="A94" s="41"/>
      <c r="B94" s="42">
        <v>81</v>
      </c>
      <c r="C94" s="59">
        <v>35612</v>
      </c>
      <c r="D94" s="65">
        <v>4907</v>
      </c>
      <c r="E94" s="60">
        <f t="shared" si="2"/>
        <v>3.796875</v>
      </c>
      <c r="F94" s="60">
        <f t="shared" si="3"/>
        <v>56.953588365185638</v>
      </c>
      <c r="G94" s="62" t="s">
        <v>101</v>
      </c>
    </row>
    <row r="95" spans="1:7" ht="12.75" x14ac:dyDescent="0.2">
      <c r="A95" s="41"/>
      <c r="B95" s="42">
        <v>82</v>
      </c>
      <c r="C95" s="59">
        <v>35643</v>
      </c>
      <c r="D95" s="65">
        <v>4817</v>
      </c>
      <c r="E95" s="60">
        <f t="shared" si="2"/>
        <v>3.84375</v>
      </c>
      <c r="F95" s="60">
        <f t="shared" si="3"/>
        <v>14.683625410125012</v>
      </c>
      <c r="G95" s="62" t="s">
        <v>102</v>
      </c>
    </row>
    <row r="96" spans="1:7" ht="12.75" x14ac:dyDescent="0.2">
      <c r="A96" s="41"/>
      <c r="B96" s="42">
        <v>83</v>
      </c>
      <c r="C96" s="59">
        <v>35674</v>
      </c>
      <c r="D96" s="65">
        <v>5244</v>
      </c>
      <c r="E96" s="60">
        <f t="shared" si="2"/>
        <v>3.890625</v>
      </c>
      <c r="F96" s="60">
        <f t="shared" si="3"/>
        <v>32.153569165055039</v>
      </c>
      <c r="G96" s="62" t="s">
        <v>103</v>
      </c>
    </row>
    <row r="97" spans="1:7" ht="12.75" x14ac:dyDescent="0.2">
      <c r="A97" s="41"/>
      <c r="B97" s="42">
        <v>84</v>
      </c>
      <c r="C97" s="59">
        <v>35704</v>
      </c>
      <c r="D97" s="65">
        <v>4801</v>
      </c>
      <c r="E97" s="60">
        <f t="shared" si="2"/>
        <v>3.9375</v>
      </c>
      <c r="F97" s="60">
        <f t="shared" si="3"/>
        <v>22.476117835089877</v>
      </c>
      <c r="G97" s="62" t="s">
        <v>104</v>
      </c>
    </row>
    <row r="98" spans="1:7" ht="12.75" x14ac:dyDescent="0.2">
      <c r="A98" s="41"/>
      <c r="B98" s="42">
        <v>85</v>
      </c>
      <c r="C98" s="59">
        <v>35735</v>
      </c>
      <c r="D98" s="65">
        <v>4889</v>
      </c>
      <c r="E98" s="60">
        <f t="shared" si="2"/>
        <v>3.984375</v>
      </c>
      <c r="F98" s="60">
        <f t="shared" si="3"/>
        <v>29.35108097014075</v>
      </c>
      <c r="G98" s="62" t="s">
        <v>105</v>
      </c>
    </row>
    <row r="99" spans="1:7" ht="12.75" x14ac:dyDescent="0.2">
      <c r="A99" s="41"/>
      <c r="B99" s="42">
        <v>86</v>
      </c>
      <c r="C99" s="59">
        <v>35765</v>
      </c>
      <c r="D99" s="65">
        <v>5045</v>
      </c>
      <c r="E99" s="60">
        <f t="shared" si="2"/>
        <v>4.03125</v>
      </c>
      <c r="F99" s="60">
        <f t="shared" si="3"/>
        <v>29.732804158785608</v>
      </c>
      <c r="G99" s="62" t="s">
        <v>106</v>
      </c>
    </row>
    <row r="100" spans="1:7" ht="12.75" x14ac:dyDescent="0.2">
      <c r="A100" s="41"/>
      <c r="B100" s="42">
        <v>87</v>
      </c>
      <c r="C100" s="59">
        <v>35796</v>
      </c>
      <c r="D100" s="65">
        <v>5107</v>
      </c>
      <c r="E100" s="60">
        <f t="shared" si="2"/>
        <v>4.078125</v>
      </c>
      <c r="F100" s="60">
        <f t="shared" si="3"/>
        <v>43.158514392987897</v>
      </c>
      <c r="G100" s="62" t="s">
        <v>107</v>
      </c>
    </row>
    <row r="101" spans="1:7" ht="12.75" x14ac:dyDescent="0.2">
      <c r="A101" s="41"/>
      <c r="B101" s="42">
        <v>88</v>
      </c>
      <c r="C101" s="59">
        <v>35827</v>
      </c>
      <c r="D101" s="65">
        <v>5582</v>
      </c>
      <c r="E101" s="60">
        <f t="shared" si="2"/>
        <v>4.125</v>
      </c>
      <c r="F101" s="60">
        <f t="shared" si="3"/>
        <v>46.683501319109169</v>
      </c>
      <c r="G101" s="62" t="s">
        <v>108</v>
      </c>
    </row>
    <row r="102" spans="1:7" ht="12.75" x14ac:dyDescent="0.2">
      <c r="A102" s="41"/>
      <c r="B102" s="42">
        <v>89</v>
      </c>
      <c r="C102" s="59">
        <v>35855</v>
      </c>
      <c r="D102" s="65">
        <v>5782</v>
      </c>
      <c r="E102" s="60">
        <f t="shared" si="2"/>
        <v>4.171875</v>
      </c>
      <c r="F102" s="60">
        <f t="shared" si="3"/>
        <v>40.432399395260624</v>
      </c>
      <c r="G102" s="62" t="s">
        <v>109</v>
      </c>
    </row>
    <row r="103" spans="1:7" ht="12.75" x14ac:dyDescent="0.2">
      <c r="A103" s="41"/>
      <c r="B103" s="42">
        <v>90</v>
      </c>
      <c r="C103" s="59">
        <v>35886</v>
      </c>
      <c r="D103" s="65">
        <v>6104</v>
      </c>
      <c r="E103" s="60">
        <f t="shared" si="2"/>
        <v>4.21875</v>
      </c>
      <c r="F103" s="60">
        <f t="shared" si="3"/>
        <v>33.328991806697466</v>
      </c>
      <c r="G103" s="62" t="s">
        <v>110</v>
      </c>
    </row>
    <row r="104" spans="1:7" ht="12.75" x14ac:dyDescent="0.2">
      <c r="A104" s="41"/>
      <c r="B104" s="42">
        <v>91</v>
      </c>
      <c r="C104" s="59">
        <v>35916</v>
      </c>
      <c r="D104" s="65">
        <v>5948</v>
      </c>
      <c r="E104" s="60">
        <f t="shared" si="2"/>
        <v>4.265625</v>
      </c>
      <c r="F104" s="60">
        <f t="shared" si="3"/>
        <v>18.675130158172873</v>
      </c>
      <c r="G104" s="62" t="s">
        <v>111</v>
      </c>
    </row>
    <row r="105" spans="1:7" ht="12.75" x14ac:dyDescent="0.2">
      <c r="A105" s="41"/>
      <c r="B105" s="42">
        <v>92</v>
      </c>
      <c r="C105" s="59">
        <v>35947</v>
      </c>
      <c r="D105" s="65">
        <v>5888</v>
      </c>
      <c r="E105" s="60">
        <f t="shared" si="2"/>
        <v>4.3125</v>
      </c>
      <c r="F105" s="60">
        <f t="shared" si="3"/>
        <v>33.658569932316567</v>
      </c>
      <c r="G105" s="62" t="s">
        <v>112</v>
      </c>
    </row>
    <row r="106" spans="1:7" ht="12.75" x14ac:dyDescent="0.2">
      <c r="A106" s="41"/>
      <c r="B106" s="42">
        <v>93</v>
      </c>
      <c r="C106" s="59">
        <v>35977</v>
      </c>
      <c r="D106" s="65">
        <v>6100</v>
      </c>
      <c r="E106" s="60">
        <f t="shared" si="2"/>
        <v>4.359375</v>
      </c>
      <c r="F106" s="60">
        <f t="shared" si="3"/>
        <v>54.270598576146277</v>
      </c>
      <c r="G106" s="62" t="s">
        <v>113</v>
      </c>
    </row>
    <row r="107" spans="1:7" ht="12.75" x14ac:dyDescent="0.2">
      <c r="A107" s="41"/>
      <c r="B107" s="42">
        <v>94</v>
      </c>
      <c r="C107" s="59">
        <v>36008</v>
      </c>
      <c r="D107" s="65">
        <v>5455</v>
      </c>
      <c r="E107" s="60">
        <f t="shared" si="2"/>
        <v>4.40625</v>
      </c>
      <c r="F107" s="60">
        <f t="shared" si="3"/>
        <v>45.472731341016612</v>
      </c>
      <c r="G107" s="62" t="s">
        <v>114</v>
      </c>
    </row>
    <row r="108" spans="1:7" ht="12.75" x14ac:dyDescent="0.2">
      <c r="A108" s="41"/>
      <c r="B108" s="42">
        <v>95</v>
      </c>
      <c r="C108" s="59">
        <v>36039</v>
      </c>
      <c r="D108" s="65">
        <v>5269</v>
      </c>
      <c r="E108" s="60">
        <f t="shared" si="2"/>
        <v>4.453125</v>
      </c>
      <c r="F108" s="60">
        <f t="shared" si="3"/>
        <v>42.586406663036193</v>
      </c>
      <c r="G108" s="62" t="s">
        <v>115</v>
      </c>
    </row>
    <row r="109" spans="1:7" ht="12.75" x14ac:dyDescent="0.2">
      <c r="A109" s="41"/>
      <c r="B109" s="42">
        <v>96</v>
      </c>
      <c r="C109" s="59">
        <v>36069</v>
      </c>
      <c r="D109" s="65">
        <v>5038</v>
      </c>
      <c r="E109" s="60">
        <f t="shared" si="2"/>
        <v>4.5</v>
      </c>
      <c r="F109" s="60">
        <f t="shared" si="3"/>
        <v>20.843594725696374</v>
      </c>
      <c r="G109" s="62" t="s">
        <v>116</v>
      </c>
    </row>
    <row r="110" spans="1:7" ht="12.75" x14ac:dyDescent="0.2">
      <c r="A110" s="41"/>
      <c r="B110" s="42">
        <v>97</v>
      </c>
      <c r="C110" s="59">
        <v>36100</v>
      </c>
      <c r="D110" s="65">
        <v>5463</v>
      </c>
      <c r="E110" s="60">
        <f t="shared" si="2"/>
        <v>4.546875</v>
      </c>
      <c r="F110" s="60">
        <f t="shared" si="3"/>
        <v>16.614485437577869</v>
      </c>
      <c r="G110" s="62" t="s">
        <v>117</v>
      </c>
    </row>
    <row r="111" spans="1:7" ht="12.75" x14ac:dyDescent="0.2">
      <c r="A111" s="41"/>
      <c r="B111" s="42">
        <v>98</v>
      </c>
      <c r="C111" s="59">
        <v>36130</v>
      </c>
      <c r="D111" s="65">
        <v>5535</v>
      </c>
      <c r="E111" s="60">
        <f t="shared" si="2"/>
        <v>4.59375</v>
      </c>
      <c r="F111" s="60">
        <f t="shared" si="3"/>
        <v>10.305977918930505</v>
      </c>
      <c r="G111" s="62" t="s">
        <v>118</v>
      </c>
    </row>
    <row r="112" spans="1:7" ht="12.75" x14ac:dyDescent="0.2">
      <c r="A112" s="41"/>
      <c r="B112" s="42">
        <v>99</v>
      </c>
      <c r="C112" s="59">
        <v>36161</v>
      </c>
      <c r="D112" s="65">
        <v>5282</v>
      </c>
      <c r="E112" s="60">
        <f t="shared" si="2"/>
        <v>4.640625</v>
      </c>
      <c r="F112" s="60">
        <f t="shared" si="3"/>
        <v>20.8954444380817</v>
      </c>
      <c r="G112" s="62" t="s">
        <v>119</v>
      </c>
    </row>
    <row r="113" spans="1:7" ht="12.75" x14ac:dyDescent="0.2">
      <c r="A113" s="41"/>
      <c r="B113" s="42">
        <v>100</v>
      </c>
      <c r="C113" s="59">
        <v>36192</v>
      </c>
      <c r="D113" s="65">
        <v>5951</v>
      </c>
      <c r="E113" s="60">
        <f t="shared" si="2"/>
        <v>4.6875</v>
      </c>
      <c r="F113" s="60">
        <f t="shared" si="3"/>
        <v>7.2323838575168446</v>
      </c>
      <c r="G113" s="62" t="s">
        <v>120</v>
      </c>
    </row>
    <row r="114" spans="1:7" ht="12.75" x14ac:dyDescent="0.2">
      <c r="A114" s="41"/>
      <c r="B114" s="42">
        <v>101</v>
      </c>
      <c r="C114" s="59">
        <v>36220</v>
      </c>
      <c r="D114" s="65">
        <v>6282</v>
      </c>
      <c r="E114" s="60">
        <f t="shared" si="2"/>
        <v>4.734375</v>
      </c>
      <c r="F114" s="60">
        <f t="shared" si="3"/>
        <v>43.009330656877729</v>
      </c>
      <c r="G114" s="62" t="s">
        <v>121</v>
      </c>
    </row>
    <row r="115" spans="1:7" ht="12.75" x14ac:dyDescent="0.2">
      <c r="A115" s="41"/>
      <c r="B115" s="42">
        <v>102</v>
      </c>
      <c r="C115" s="59">
        <v>36251</v>
      </c>
      <c r="D115" s="65">
        <v>6494</v>
      </c>
      <c r="E115" s="60">
        <f t="shared" si="2"/>
        <v>4.78125</v>
      </c>
      <c r="F115" s="60">
        <f t="shared" si="3"/>
        <v>42.020160826194001</v>
      </c>
      <c r="G115" s="62" t="s">
        <v>122</v>
      </c>
    </row>
    <row r="116" spans="1:7" ht="12.75" x14ac:dyDescent="0.2">
      <c r="A116" s="41"/>
      <c r="B116" s="42">
        <v>103</v>
      </c>
      <c r="C116" s="59">
        <v>36281</v>
      </c>
      <c r="D116" s="65">
        <v>6457</v>
      </c>
      <c r="E116" s="60">
        <f t="shared" si="2"/>
        <v>4.828125</v>
      </c>
      <c r="F116" s="60">
        <f t="shared" si="3"/>
        <v>32.051136126897426</v>
      </c>
      <c r="G116" s="62" t="s">
        <v>123</v>
      </c>
    </row>
    <row r="117" spans="1:7" ht="12.75" x14ac:dyDescent="0.2">
      <c r="A117" s="41"/>
      <c r="B117" s="42">
        <v>104</v>
      </c>
      <c r="C117" s="59">
        <v>36312</v>
      </c>
      <c r="D117" s="65">
        <v>6430</v>
      </c>
      <c r="E117" s="60">
        <f t="shared" si="2"/>
        <v>4.875</v>
      </c>
      <c r="F117" s="60">
        <f t="shared" si="3"/>
        <v>34.553716886034138</v>
      </c>
      <c r="G117" s="62" t="s">
        <v>124</v>
      </c>
    </row>
    <row r="118" spans="1:7" ht="12.75" x14ac:dyDescent="0.2">
      <c r="A118" s="41"/>
      <c r="B118" s="42">
        <v>105</v>
      </c>
      <c r="C118" s="59">
        <v>36342</v>
      </c>
      <c r="D118" s="65">
        <v>6473</v>
      </c>
      <c r="E118" s="60">
        <f t="shared" si="2"/>
        <v>4.921875</v>
      </c>
      <c r="F118" s="60">
        <f t="shared" si="3"/>
        <v>35.545185449554857</v>
      </c>
      <c r="G118" s="62" t="s">
        <v>125</v>
      </c>
    </row>
    <row r="119" spans="1:7" ht="12.75" x14ac:dyDescent="0.2">
      <c r="A119" s="41"/>
      <c r="B119" s="42">
        <v>106</v>
      </c>
      <c r="C119" s="59">
        <v>36373</v>
      </c>
      <c r="D119" s="65">
        <v>6153</v>
      </c>
      <c r="E119" s="60">
        <f t="shared" si="2"/>
        <v>4.96875</v>
      </c>
      <c r="F119" s="60">
        <f t="shared" si="3"/>
        <v>28.623430268516145</v>
      </c>
      <c r="G119" s="62" t="s">
        <v>126</v>
      </c>
    </row>
    <row r="120" spans="1:7" ht="12.75" x14ac:dyDescent="0.2">
      <c r="A120" s="41"/>
      <c r="B120" s="42">
        <v>107</v>
      </c>
      <c r="C120" s="59">
        <v>36404</v>
      </c>
      <c r="D120" s="65">
        <v>6116</v>
      </c>
      <c r="E120" s="60">
        <f t="shared" si="2"/>
        <v>5.015625</v>
      </c>
      <c r="F120" s="60">
        <f t="shared" si="3"/>
        <v>38.02486056554163</v>
      </c>
      <c r="G120" s="62" t="s">
        <v>127</v>
      </c>
    </row>
    <row r="121" spans="1:7" ht="12.75" x14ac:dyDescent="0.2">
      <c r="A121" s="41"/>
      <c r="B121" s="42">
        <v>108</v>
      </c>
      <c r="C121" s="59">
        <v>36434</v>
      </c>
      <c r="D121" s="65">
        <v>6039</v>
      </c>
      <c r="E121" s="60">
        <f t="shared" si="2"/>
        <v>5.0625</v>
      </c>
      <c r="F121" s="60">
        <f t="shared" si="3"/>
        <v>25.726487637793266</v>
      </c>
      <c r="G121" s="62" t="s">
        <v>128</v>
      </c>
    </row>
    <row r="122" spans="1:7" ht="12.75" x14ac:dyDescent="0.2">
      <c r="A122" s="41"/>
      <c r="B122" s="42">
        <v>109</v>
      </c>
      <c r="C122" s="59">
        <v>36465</v>
      </c>
      <c r="D122" s="65">
        <v>6512</v>
      </c>
      <c r="E122" s="60">
        <f t="shared" si="2"/>
        <v>5.109375</v>
      </c>
      <c r="F122" s="60">
        <f t="shared" si="3"/>
        <v>40.130173255658015</v>
      </c>
      <c r="G122" s="62" t="s">
        <v>129</v>
      </c>
    </row>
    <row r="123" spans="1:7" ht="12.75" x14ac:dyDescent="0.2">
      <c r="A123" s="41"/>
      <c r="B123" s="42">
        <v>110</v>
      </c>
      <c r="C123" s="59">
        <v>36495</v>
      </c>
      <c r="D123" s="65">
        <v>6702</v>
      </c>
      <c r="E123" s="60">
        <f t="shared" si="2"/>
        <v>5.15625</v>
      </c>
      <c r="F123" s="60">
        <f t="shared" si="3"/>
        <v>21.100605653995228</v>
      </c>
      <c r="G123" s="62" t="s">
        <v>130</v>
      </c>
    </row>
    <row r="124" spans="1:7" ht="12.75" x14ac:dyDescent="0.2">
      <c r="A124" s="41"/>
      <c r="B124" s="42">
        <v>111</v>
      </c>
      <c r="C124" s="59">
        <v>36526</v>
      </c>
      <c r="D124" s="65">
        <v>6532</v>
      </c>
      <c r="E124" s="60">
        <f t="shared" si="2"/>
        <v>5.203125</v>
      </c>
      <c r="F124" s="60">
        <f t="shared" si="3"/>
        <v>6.7908992935784536</v>
      </c>
      <c r="G124" s="62" t="s">
        <v>131</v>
      </c>
    </row>
    <row r="125" spans="1:7" ht="12.75" x14ac:dyDescent="0.2">
      <c r="A125" s="41"/>
      <c r="B125" s="42">
        <v>112</v>
      </c>
      <c r="C125" s="59">
        <v>36557</v>
      </c>
      <c r="D125" s="65">
        <v>6069</v>
      </c>
      <c r="E125" s="60">
        <f t="shared" si="2"/>
        <v>5.25</v>
      </c>
      <c r="F125" s="60">
        <f t="shared" si="3"/>
        <v>7.5671766326484455</v>
      </c>
      <c r="G125" s="62" t="s">
        <v>132</v>
      </c>
    </row>
    <row r="126" spans="1:7" ht="12.75" x14ac:dyDescent="0.2">
      <c r="A126" s="41"/>
      <c r="B126" s="42">
        <v>113</v>
      </c>
      <c r="C126" s="59">
        <v>36586</v>
      </c>
      <c r="D126" s="65">
        <v>6487</v>
      </c>
      <c r="E126" s="60">
        <f t="shared" si="2"/>
        <v>5.296875</v>
      </c>
      <c r="F126" s="60">
        <f t="shared" si="3"/>
        <v>3.4197479367064383</v>
      </c>
      <c r="G126" s="62" t="s">
        <v>133</v>
      </c>
    </row>
    <row r="127" spans="1:7" ht="12.75" x14ac:dyDescent="0.2">
      <c r="A127" s="41"/>
      <c r="B127" s="42">
        <v>114</v>
      </c>
      <c r="C127" s="59">
        <v>36617</v>
      </c>
      <c r="D127" s="65">
        <v>6357</v>
      </c>
      <c r="E127" s="60">
        <f t="shared" si="2"/>
        <v>5.34375</v>
      </c>
      <c r="F127" s="60">
        <f t="shared" si="3"/>
        <v>12.590635725218805</v>
      </c>
      <c r="G127" s="62" t="s">
        <v>134</v>
      </c>
    </row>
    <row r="128" spans="1:7" ht="12.75" x14ac:dyDescent="0.2">
      <c r="A128" s="41"/>
      <c r="B128" s="42">
        <v>115</v>
      </c>
      <c r="C128" s="59">
        <v>36647</v>
      </c>
      <c r="D128" s="65">
        <v>6284</v>
      </c>
      <c r="E128" s="60">
        <f t="shared" si="2"/>
        <v>5.390625</v>
      </c>
      <c r="F128" s="60">
        <f t="shared" si="3"/>
        <v>24.760850638578049</v>
      </c>
      <c r="G128" s="62" t="s">
        <v>135</v>
      </c>
    </row>
    <row r="129" spans="1:16" ht="12.75" x14ac:dyDescent="0.2">
      <c r="A129" s="41"/>
      <c r="B129" s="42">
        <v>116</v>
      </c>
      <c r="C129" s="59">
        <v>36678</v>
      </c>
      <c r="D129" s="65">
        <v>6536</v>
      </c>
      <c r="E129" s="60">
        <f t="shared" si="2"/>
        <v>5.4375</v>
      </c>
      <c r="F129" s="60">
        <f t="shared" si="3"/>
        <v>23.829961628521165</v>
      </c>
      <c r="G129" s="62" t="s">
        <v>136</v>
      </c>
    </row>
    <row r="130" spans="1:16" ht="12.75" x14ac:dyDescent="0.2">
      <c r="A130" s="41"/>
      <c r="B130" s="42">
        <v>117</v>
      </c>
      <c r="C130" s="59">
        <v>36708</v>
      </c>
      <c r="D130" s="65">
        <v>6475</v>
      </c>
      <c r="E130" s="60">
        <f t="shared" si="2"/>
        <v>5.484375</v>
      </c>
      <c r="F130" s="60">
        <f t="shared" si="3"/>
        <v>37.623200017739194</v>
      </c>
      <c r="G130" s="62" t="s">
        <v>137</v>
      </c>
    </row>
    <row r="131" spans="1:16" ht="12.75" x14ac:dyDescent="0.2">
      <c r="A131" s="41"/>
      <c r="B131" s="42">
        <v>118</v>
      </c>
      <c r="C131" s="59">
        <v>36739</v>
      </c>
      <c r="D131" s="65">
        <v>6420</v>
      </c>
      <c r="E131" s="60">
        <f t="shared" si="2"/>
        <v>5.53125</v>
      </c>
      <c r="F131" s="60">
        <f t="shared" si="3"/>
        <v>12.162452192360998</v>
      </c>
      <c r="G131" s="62" t="s">
        <v>138</v>
      </c>
    </row>
    <row r="132" spans="1:16" ht="12.75" x14ac:dyDescent="0.2">
      <c r="A132" s="41"/>
      <c r="B132" s="42">
        <v>119</v>
      </c>
      <c r="C132" s="59">
        <v>36770</v>
      </c>
      <c r="D132" s="65">
        <v>6555</v>
      </c>
      <c r="E132" s="60">
        <f t="shared" si="2"/>
        <v>5.578125</v>
      </c>
      <c r="F132" s="60">
        <f t="shared" si="3"/>
        <v>29.865681019329209</v>
      </c>
      <c r="G132" s="62" t="s">
        <v>139</v>
      </c>
    </row>
    <row r="133" spans="1:16" ht="12.75" x14ac:dyDescent="0.2">
      <c r="A133" s="41"/>
      <c r="B133" s="42">
        <v>120</v>
      </c>
      <c r="C133" s="59">
        <v>36800</v>
      </c>
      <c r="D133" s="65">
        <v>6276</v>
      </c>
      <c r="E133" s="60">
        <f t="shared" si="2"/>
        <v>5.625</v>
      </c>
      <c r="F133" s="60">
        <f t="shared" si="3"/>
        <v>26.120233061886584</v>
      </c>
      <c r="G133" s="62" t="s">
        <v>140</v>
      </c>
    </row>
    <row r="134" spans="1:16" ht="12.75" x14ac:dyDescent="0.2">
      <c r="A134" s="41"/>
      <c r="B134" s="42">
        <v>121</v>
      </c>
      <c r="C134" s="59">
        <v>36831</v>
      </c>
      <c r="D134" s="65">
        <v>6413</v>
      </c>
      <c r="E134" s="60">
        <f t="shared" si="2"/>
        <v>5.671875</v>
      </c>
      <c r="F134" s="60">
        <f t="shared" si="3"/>
        <v>25.163172192784668</v>
      </c>
      <c r="G134" s="62" t="s">
        <v>141</v>
      </c>
    </row>
    <row r="135" spans="1:16" ht="12.75" x14ac:dyDescent="0.2">
      <c r="A135" s="41"/>
      <c r="B135" s="42">
        <v>122</v>
      </c>
      <c r="C135" s="59">
        <v>36861</v>
      </c>
      <c r="D135" s="65">
        <v>6264</v>
      </c>
      <c r="E135" s="60">
        <f t="shared" si="2"/>
        <v>5.71875</v>
      </c>
      <c r="F135" s="60">
        <f t="shared" si="3"/>
        <v>29.382274298802312</v>
      </c>
      <c r="G135" s="62" t="s">
        <v>142</v>
      </c>
    </row>
    <row r="136" spans="1:16" ht="12.75" x14ac:dyDescent="0.2">
      <c r="A136" s="41"/>
      <c r="B136" s="42">
        <v>123</v>
      </c>
      <c r="C136" s="59">
        <v>36892</v>
      </c>
      <c r="D136" s="65">
        <v>6165</v>
      </c>
      <c r="E136" s="60">
        <f t="shared" si="2"/>
        <v>5.765625</v>
      </c>
      <c r="F136" s="60">
        <f t="shared" si="3"/>
        <v>49.402254742080906</v>
      </c>
      <c r="G136" s="62" t="s">
        <v>143</v>
      </c>
    </row>
    <row r="137" spans="1:16" ht="15.75" x14ac:dyDescent="0.25">
      <c r="A137" s="41"/>
      <c r="B137" s="42">
        <v>124</v>
      </c>
      <c r="C137" s="59">
        <v>36923</v>
      </c>
      <c r="D137" s="65">
        <v>6176</v>
      </c>
      <c r="E137" s="60">
        <f t="shared" si="2"/>
        <v>5.8125</v>
      </c>
      <c r="F137" s="60">
        <f t="shared" si="3"/>
        <v>19.166973574983317</v>
      </c>
      <c r="G137" s="62" t="s">
        <v>144</v>
      </c>
      <c r="H137" s="74" t="s">
        <v>19</v>
      </c>
      <c r="J137" s="73" t="s">
        <v>22</v>
      </c>
      <c r="K137" s="73" t="s">
        <v>18</v>
      </c>
    </row>
    <row r="138" spans="1:16" ht="12.75" x14ac:dyDescent="0.2">
      <c r="A138" s="41"/>
      <c r="B138" s="42">
        <v>125</v>
      </c>
      <c r="C138" s="59">
        <v>36951</v>
      </c>
      <c r="D138" s="65">
        <v>5580</v>
      </c>
      <c r="E138" s="60">
        <f t="shared" si="2"/>
        <v>5.859375</v>
      </c>
      <c r="F138" s="60">
        <f t="shared" si="3"/>
        <v>17.864816776651256</v>
      </c>
      <c r="G138" s="62" t="s">
        <v>145</v>
      </c>
      <c r="H138" s="141" t="s">
        <v>457</v>
      </c>
    </row>
    <row r="139" spans="1:16" ht="12.75" x14ac:dyDescent="0.2">
      <c r="A139" s="41"/>
      <c r="B139" s="42">
        <v>126</v>
      </c>
      <c r="C139" s="138">
        <v>36982</v>
      </c>
      <c r="D139" s="139">
        <v>5920</v>
      </c>
      <c r="E139" s="140">
        <f>B139*($F$3/$F$4)</f>
        <v>5.90625</v>
      </c>
      <c r="F139" s="140">
        <f t="shared" si="3"/>
        <v>14.055975364862714</v>
      </c>
      <c r="G139" s="62" t="s">
        <v>146</v>
      </c>
      <c r="H139" t="s">
        <v>329</v>
      </c>
      <c r="I139" s="31">
        <v>1</v>
      </c>
      <c r="J139" s="40">
        <v>0</v>
      </c>
      <c r="K139" s="31">
        <f t="shared" ref="K139:K170" si="4">2/$J$4 *IMABS( H139)</f>
        <v>10365.4375</v>
      </c>
    </row>
    <row r="140" spans="1:16" ht="12.75" x14ac:dyDescent="0.2">
      <c r="A140" s="41"/>
      <c r="B140" s="42">
        <v>127</v>
      </c>
      <c r="C140" s="59">
        <v>37012</v>
      </c>
      <c r="D140" s="65">
        <v>5808</v>
      </c>
      <c r="E140" s="60">
        <f t="shared" ref="E140:E203" si="5">B140*($F$3/$F$4)</f>
        <v>5.953125</v>
      </c>
      <c r="F140" s="60">
        <f t="shared" si="3"/>
        <v>7.4364957537405569</v>
      </c>
      <c r="G140" s="62" t="s">
        <v>147</v>
      </c>
      <c r="H140" t="s">
        <v>330</v>
      </c>
      <c r="I140" s="31">
        <v>2</v>
      </c>
      <c r="J140" s="31">
        <f t="shared" ref="J140:J203" si="6">I140*($J$3/$J$4)</f>
        <v>0.1875</v>
      </c>
      <c r="K140" s="31">
        <f t="shared" si="4"/>
        <v>621.74327154515015</v>
      </c>
    </row>
    <row r="141" spans="1:16" ht="12.75" x14ac:dyDescent="0.2">
      <c r="A141" s="41"/>
      <c r="B141" s="42">
        <v>128</v>
      </c>
      <c r="C141" s="59">
        <v>37043</v>
      </c>
      <c r="D141" s="65">
        <v>5630</v>
      </c>
      <c r="E141" s="60">
        <f t="shared" si="5"/>
        <v>6</v>
      </c>
      <c r="F141" s="60">
        <f t="shared" ref="F141:F204" si="7">2/$F$4 *IMABS( G141)</f>
        <v>19.8671875</v>
      </c>
      <c r="G141" s="62" t="s">
        <v>148</v>
      </c>
      <c r="H141" t="s">
        <v>331</v>
      </c>
      <c r="I141" s="31">
        <v>3</v>
      </c>
      <c r="J141" s="31">
        <f t="shared" si="6"/>
        <v>0.28125</v>
      </c>
      <c r="K141" s="31">
        <f t="shared" si="4"/>
        <v>757.77212388523492</v>
      </c>
      <c r="P141" s="31" t="s">
        <v>3</v>
      </c>
    </row>
    <row r="142" spans="1:16" ht="12.75" x14ac:dyDescent="0.2">
      <c r="A142" s="41"/>
      <c r="B142" s="42">
        <v>129</v>
      </c>
      <c r="C142" s="59">
        <v>37073</v>
      </c>
      <c r="D142" s="65">
        <v>5482</v>
      </c>
      <c r="E142" s="60">
        <f t="shared" si="5"/>
        <v>6.046875</v>
      </c>
      <c r="F142" s="60">
        <f t="shared" si="7"/>
        <v>7.4364957537417489</v>
      </c>
      <c r="G142" s="62" t="s">
        <v>149</v>
      </c>
      <c r="H142" t="s">
        <v>332</v>
      </c>
      <c r="I142" s="31">
        <v>4</v>
      </c>
      <c r="J142" s="31">
        <f t="shared" si="6"/>
        <v>0.375</v>
      </c>
      <c r="K142" s="31">
        <f t="shared" si="4"/>
        <v>357.75715334890322</v>
      </c>
    </row>
    <row r="143" spans="1:16" ht="12.75" x14ac:dyDescent="0.2">
      <c r="A143" s="41"/>
      <c r="B143" s="42">
        <v>130</v>
      </c>
      <c r="C143" s="59">
        <v>37104</v>
      </c>
      <c r="D143" s="65">
        <v>5532</v>
      </c>
      <c r="E143" s="60">
        <f t="shared" si="5"/>
        <v>6.09375</v>
      </c>
      <c r="F143" s="60">
        <f t="shared" si="7"/>
        <v>14.055975364861469</v>
      </c>
      <c r="G143" s="62" t="s">
        <v>150</v>
      </c>
      <c r="H143" t="s">
        <v>333</v>
      </c>
      <c r="I143" s="31">
        <v>5</v>
      </c>
      <c r="J143" s="31">
        <f t="shared" si="6"/>
        <v>0.46875</v>
      </c>
      <c r="K143" s="31">
        <f t="shared" si="4"/>
        <v>167.46833229152585</v>
      </c>
    </row>
    <row r="144" spans="1:16" ht="12.75" x14ac:dyDescent="0.2">
      <c r="A144" s="41"/>
      <c r="B144" s="42">
        <v>131</v>
      </c>
      <c r="C144" s="59">
        <v>37135</v>
      </c>
      <c r="D144" s="65">
        <v>4785</v>
      </c>
      <c r="E144" s="60">
        <f t="shared" si="5"/>
        <v>6.140625</v>
      </c>
      <c r="F144" s="60">
        <f t="shared" si="7"/>
        <v>17.864816776651018</v>
      </c>
      <c r="G144" s="62" t="s">
        <v>151</v>
      </c>
      <c r="H144" t="s">
        <v>334</v>
      </c>
      <c r="I144" s="31">
        <v>6</v>
      </c>
      <c r="J144" s="31">
        <f t="shared" si="6"/>
        <v>0.5625</v>
      </c>
      <c r="K144" s="31">
        <f t="shared" si="4"/>
        <v>215.41667549745671</v>
      </c>
    </row>
    <row r="145" spans="1:11" ht="12.75" x14ac:dyDescent="0.2">
      <c r="A145" s="41"/>
      <c r="B145" s="42">
        <v>132</v>
      </c>
      <c r="C145" s="59">
        <v>37165</v>
      </c>
      <c r="D145" s="65">
        <v>5071</v>
      </c>
      <c r="E145" s="60">
        <f t="shared" si="5"/>
        <v>6.1875</v>
      </c>
      <c r="F145" s="60">
        <f t="shared" si="7"/>
        <v>19.166973574983714</v>
      </c>
      <c r="G145" s="62" t="s">
        <v>152</v>
      </c>
      <c r="H145" t="s">
        <v>335</v>
      </c>
      <c r="I145" s="31">
        <v>7</v>
      </c>
      <c r="J145" s="31">
        <f t="shared" si="6"/>
        <v>0.65625</v>
      </c>
      <c r="K145" s="31">
        <f t="shared" si="4"/>
        <v>85.045126346757101</v>
      </c>
    </row>
    <row r="146" spans="1:11" ht="12.75" x14ac:dyDescent="0.2">
      <c r="A146" s="41"/>
      <c r="B146" s="42">
        <v>133</v>
      </c>
      <c r="C146" s="59">
        <v>37196</v>
      </c>
      <c r="D146" s="65">
        <v>5203</v>
      </c>
      <c r="E146" s="60">
        <f t="shared" si="5"/>
        <v>6.234375</v>
      </c>
      <c r="F146" s="60">
        <f t="shared" si="7"/>
        <v>49.402254742081176</v>
      </c>
      <c r="G146" s="62" t="s">
        <v>153</v>
      </c>
      <c r="H146" t="s">
        <v>336</v>
      </c>
      <c r="I146" s="31">
        <v>8</v>
      </c>
      <c r="J146" s="31">
        <f t="shared" si="6"/>
        <v>0.75</v>
      </c>
      <c r="K146" s="31">
        <f t="shared" si="4"/>
        <v>137.5946574554649</v>
      </c>
    </row>
    <row r="147" spans="1:11" ht="12.75" x14ac:dyDescent="0.2">
      <c r="A147" s="41"/>
      <c r="B147" s="42">
        <v>134</v>
      </c>
      <c r="C147" s="59">
        <v>37226</v>
      </c>
      <c r="D147" s="65">
        <v>5217</v>
      </c>
      <c r="E147" s="60">
        <f t="shared" si="5"/>
        <v>6.28125</v>
      </c>
      <c r="F147" s="60">
        <f t="shared" si="7"/>
        <v>29.382274298802397</v>
      </c>
      <c r="G147" s="62" t="s">
        <v>154</v>
      </c>
      <c r="H147" t="s">
        <v>337</v>
      </c>
      <c r="I147" s="31">
        <v>9</v>
      </c>
      <c r="J147" s="31">
        <f t="shared" si="6"/>
        <v>0.84375</v>
      </c>
      <c r="K147" s="31">
        <f t="shared" si="4"/>
        <v>87.185799649694616</v>
      </c>
    </row>
    <row r="148" spans="1:11" ht="12.75" x14ac:dyDescent="0.2">
      <c r="A148" s="41"/>
      <c r="B148" s="42">
        <v>135</v>
      </c>
      <c r="C148" s="59">
        <v>37257</v>
      </c>
      <c r="D148" s="65">
        <v>5189</v>
      </c>
      <c r="E148" s="60">
        <f t="shared" si="5"/>
        <v>6.328125</v>
      </c>
      <c r="F148" s="60">
        <f t="shared" si="7"/>
        <v>25.163172192784895</v>
      </c>
      <c r="G148" s="62" t="s">
        <v>155</v>
      </c>
      <c r="H148" t="s">
        <v>338</v>
      </c>
      <c r="I148" s="31">
        <v>10</v>
      </c>
      <c r="J148" s="31">
        <f t="shared" si="6"/>
        <v>0.9375</v>
      </c>
      <c r="K148" s="31">
        <f t="shared" si="4"/>
        <v>63.667047311355049</v>
      </c>
    </row>
    <row r="149" spans="1:11" ht="12.75" x14ac:dyDescent="0.2">
      <c r="A149" s="41"/>
      <c r="B149" s="42">
        <v>136</v>
      </c>
      <c r="C149" s="59">
        <v>37288</v>
      </c>
      <c r="D149" s="65">
        <v>5169</v>
      </c>
      <c r="E149" s="60">
        <f t="shared" si="5"/>
        <v>6.375</v>
      </c>
      <c r="F149" s="60">
        <f t="shared" si="7"/>
        <v>26.120233061886633</v>
      </c>
      <c r="G149" s="62" t="s">
        <v>156</v>
      </c>
      <c r="H149" t="s">
        <v>339</v>
      </c>
      <c r="I149" s="31">
        <v>11</v>
      </c>
      <c r="J149" s="31">
        <f t="shared" si="6"/>
        <v>1.03125</v>
      </c>
      <c r="K149" s="31">
        <f t="shared" si="4"/>
        <v>39.439783982092905</v>
      </c>
    </row>
    <row r="150" spans="1:11" ht="12.75" x14ac:dyDescent="0.2">
      <c r="A150" s="41"/>
      <c r="B150" s="42">
        <v>137</v>
      </c>
      <c r="C150" s="59">
        <v>37316</v>
      </c>
      <c r="D150" s="65">
        <v>5271</v>
      </c>
      <c r="E150" s="60">
        <f t="shared" si="5"/>
        <v>6.421875</v>
      </c>
      <c r="F150" s="60">
        <f t="shared" si="7"/>
        <v>29.865681019329386</v>
      </c>
      <c r="G150" s="62" t="s">
        <v>157</v>
      </c>
      <c r="H150" t="s">
        <v>340</v>
      </c>
      <c r="I150" s="31">
        <v>12</v>
      </c>
      <c r="J150" s="31">
        <f t="shared" si="6"/>
        <v>1.125</v>
      </c>
      <c r="K150" s="31">
        <f t="shared" si="4"/>
        <v>40.098724550691067</v>
      </c>
    </row>
    <row r="151" spans="1:11" ht="12.75" x14ac:dyDescent="0.2">
      <c r="A151" s="41"/>
      <c r="B151" s="42">
        <v>138</v>
      </c>
      <c r="C151" s="59">
        <v>37347</v>
      </c>
      <c r="D151" s="65">
        <v>5165</v>
      </c>
      <c r="E151" s="60">
        <f t="shared" si="5"/>
        <v>6.46875</v>
      </c>
      <c r="F151" s="60">
        <f t="shared" si="7"/>
        <v>12.162452192361112</v>
      </c>
      <c r="G151" s="62" t="s">
        <v>158</v>
      </c>
      <c r="H151" t="s">
        <v>341</v>
      </c>
      <c r="I151" s="31">
        <v>13</v>
      </c>
      <c r="J151" s="31">
        <f t="shared" si="6"/>
        <v>1.21875</v>
      </c>
      <c r="K151" s="31">
        <f t="shared" si="4"/>
        <v>62.457933656596879</v>
      </c>
    </row>
    <row r="152" spans="1:11" ht="12.75" x14ac:dyDescent="0.2">
      <c r="A152" s="41"/>
      <c r="B152" s="42">
        <v>139</v>
      </c>
      <c r="C152" s="59">
        <v>37377</v>
      </c>
      <c r="D152" s="65">
        <v>5085</v>
      </c>
      <c r="E152" s="60">
        <f t="shared" si="5"/>
        <v>6.515625</v>
      </c>
      <c r="F152" s="60">
        <f t="shared" si="7"/>
        <v>37.62320001773918</v>
      </c>
      <c r="G152" s="62" t="s">
        <v>159</v>
      </c>
      <c r="H152" t="s">
        <v>342</v>
      </c>
      <c r="I152" s="31">
        <v>14</v>
      </c>
      <c r="J152" s="31">
        <f t="shared" si="6"/>
        <v>1.3125</v>
      </c>
      <c r="K152" s="31">
        <f t="shared" si="4"/>
        <v>64.691440984240231</v>
      </c>
    </row>
    <row r="153" spans="1:11" ht="12.75" x14ac:dyDescent="0.2">
      <c r="A153" s="41"/>
      <c r="B153" s="42">
        <v>140</v>
      </c>
      <c r="C153" s="59">
        <v>37408</v>
      </c>
      <c r="D153" s="65">
        <v>4540</v>
      </c>
      <c r="E153" s="60">
        <f t="shared" si="5"/>
        <v>6.5625</v>
      </c>
      <c r="F153" s="60">
        <f t="shared" si="7"/>
        <v>23.82996162852109</v>
      </c>
      <c r="G153" s="62" t="s">
        <v>160</v>
      </c>
      <c r="H153" t="s">
        <v>343</v>
      </c>
      <c r="I153" s="31">
        <v>15</v>
      </c>
      <c r="J153" s="31">
        <f t="shared" si="6"/>
        <v>1.40625</v>
      </c>
      <c r="K153" s="31">
        <f t="shared" si="4"/>
        <v>30.996414292714309</v>
      </c>
    </row>
    <row r="154" spans="1:11" ht="12.75" x14ac:dyDescent="0.2">
      <c r="A154" s="41"/>
      <c r="B154" s="42">
        <v>141</v>
      </c>
      <c r="C154" s="59">
        <v>37438</v>
      </c>
      <c r="D154" s="65">
        <v>4240</v>
      </c>
      <c r="E154" s="60">
        <f t="shared" si="5"/>
        <v>6.609375</v>
      </c>
      <c r="F154" s="60">
        <f t="shared" si="7"/>
        <v>24.760850638578212</v>
      </c>
      <c r="G154" s="62" t="s">
        <v>161</v>
      </c>
      <c r="H154" t="s">
        <v>344</v>
      </c>
      <c r="I154" s="31">
        <v>16</v>
      </c>
      <c r="J154" s="31">
        <f t="shared" si="6"/>
        <v>1.5</v>
      </c>
      <c r="K154" s="31">
        <f t="shared" si="4"/>
        <v>64.860963196104223</v>
      </c>
    </row>
    <row r="155" spans="1:11" ht="12.75" x14ac:dyDescent="0.2">
      <c r="A155" s="41"/>
      <c r="B155" s="42">
        <v>142</v>
      </c>
      <c r="C155" s="59">
        <v>37469</v>
      </c>
      <c r="D155" s="65">
        <v>4209</v>
      </c>
      <c r="E155" s="60">
        <f t="shared" si="5"/>
        <v>6.65625</v>
      </c>
      <c r="F155" s="60">
        <f t="shared" si="7"/>
        <v>12.590635725218613</v>
      </c>
      <c r="G155" s="62" t="s">
        <v>162</v>
      </c>
      <c r="H155" t="s">
        <v>345</v>
      </c>
      <c r="I155" s="31">
        <v>17</v>
      </c>
      <c r="J155" s="31">
        <f t="shared" si="6"/>
        <v>1.59375</v>
      </c>
      <c r="K155" s="31">
        <f t="shared" si="4"/>
        <v>28.761971517583888</v>
      </c>
    </row>
    <row r="156" spans="1:11" ht="12.75" x14ac:dyDescent="0.2">
      <c r="A156" s="41"/>
      <c r="B156" s="42">
        <v>143</v>
      </c>
      <c r="C156" s="59">
        <v>37500</v>
      </c>
      <c r="D156" s="65">
        <v>3721</v>
      </c>
      <c r="E156" s="60">
        <f t="shared" si="5"/>
        <v>6.703125</v>
      </c>
      <c r="F156" s="60">
        <f t="shared" si="7"/>
        <v>3.4197479367061927</v>
      </c>
      <c r="G156" s="62" t="s">
        <v>163</v>
      </c>
      <c r="H156" t="s">
        <v>346</v>
      </c>
      <c r="I156" s="31">
        <v>18</v>
      </c>
      <c r="J156" s="31">
        <f t="shared" si="6"/>
        <v>1.6875</v>
      </c>
      <c r="K156" s="31">
        <f t="shared" si="4"/>
        <v>45.191905637765579</v>
      </c>
    </row>
    <row r="157" spans="1:11" ht="12.75" x14ac:dyDescent="0.2">
      <c r="A157" s="41"/>
      <c r="B157" s="42">
        <v>144</v>
      </c>
      <c r="C157" s="59">
        <v>37530</v>
      </c>
      <c r="D157" s="65">
        <v>4039</v>
      </c>
      <c r="E157" s="60">
        <f t="shared" si="5"/>
        <v>6.75</v>
      </c>
      <c r="F157" s="60">
        <f t="shared" si="7"/>
        <v>7.5671766326487075</v>
      </c>
      <c r="G157" s="62" t="s">
        <v>164</v>
      </c>
      <c r="H157" t="s">
        <v>347</v>
      </c>
      <c r="I157" s="31">
        <v>19</v>
      </c>
      <c r="J157" s="31">
        <f t="shared" si="6"/>
        <v>1.78125</v>
      </c>
      <c r="K157" s="31">
        <f t="shared" si="4"/>
        <v>53.535184881452018</v>
      </c>
    </row>
    <row r="158" spans="1:11" ht="12.75" x14ac:dyDescent="0.2">
      <c r="A158" s="41"/>
      <c r="B158" s="42">
        <v>145</v>
      </c>
      <c r="C158" s="59">
        <v>37561</v>
      </c>
      <c r="D158" s="65">
        <v>4169</v>
      </c>
      <c r="E158" s="60">
        <f t="shared" si="5"/>
        <v>6.796875</v>
      </c>
      <c r="F158" s="60">
        <f t="shared" si="7"/>
        <v>6.7908992935784092</v>
      </c>
      <c r="G158" s="62" t="s">
        <v>165</v>
      </c>
      <c r="H158" t="s">
        <v>348</v>
      </c>
      <c r="I158" s="31">
        <v>20</v>
      </c>
      <c r="J158" s="31">
        <f t="shared" si="6"/>
        <v>1.875</v>
      </c>
      <c r="K158" s="31">
        <f t="shared" si="4"/>
        <v>69.348987846276685</v>
      </c>
    </row>
    <row r="159" spans="1:11" ht="12.75" x14ac:dyDescent="0.2">
      <c r="A159" s="41"/>
      <c r="B159" s="42">
        <v>146</v>
      </c>
      <c r="C159" s="59">
        <v>37591</v>
      </c>
      <c r="D159" s="65">
        <v>3940</v>
      </c>
      <c r="E159" s="60">
        <f t="shared" si="5"/>
        <v>6.84375</v>
      </c>
      <c r="F159" s="60">
        <f t="shared" si="7"/>
        <v>21.100605653995345</v>
      </c>
      <c r="G159" s="62" t="s">
        <v>166</v>
      </c>
      <c r="H159" t="s">
        <v>349</v>
      </c>
      <c r="I159" s="31">
        <v>21</v>
      </c>
      <c r="J159" s="31">
        <f t="shared" si="6"/>
        <v>1.96875</v>
      </c>
      <c r="K159" s="31">
        <f t="shared" si="4"/>
        <v>60.030982619831363</v>
      </c>
    </row>
    <row r="160" spans="1:11" ht="12.75" x14ac:dyDescent="0.2">
      <c r="A160" s="41"/>
      <c r="B160" s="42">
        <v>147</v>
      </c>
      <c r="C160" s="59">
        <v>37622</v>
      </c>
      <c r="D160" s="65">
        <v>3567</v>
      </c>
      <c r="E160" s="60">
        <f t="shared" si="5"/>
        <v>6.890625</v>
      </c>
      <c r="F160" s="60">
        <f t="shared" si="7"/>
        <v>40.130173255658086</v>
      </c>
      <c r="G160" s="62" t="s">
        <v>167</v>
      </c>
      <c r="H160" t="s">
        <v>350</v>
      </c>
      <c r="I160" s="31">
        <v>22</v>
      </c>
      <c r="J160" s="31">
        <f t="shared" si="6"/>
        <v>2.0625</v>
      </c>
      <c r="K160" s="31">
        <f t="shared" si="4"/>
        <v>56.746788961461249</v>
      </c>
    </row>
    <row r="161" spans="1:11" ht="12.75" x14ac:dyDescent="0.2">
      <c r="A161" s="41"/>
      <c r="B161" s="42">
        <v>148</v>
      </c>
      <c r="C161" s="59">
        <v>37653</v>
      </c>
      <c r="D161" s="65">
        <v>3655</v>
      </c>
      <c r="E161" s="60">
        <f t="shared" si="5"/>
        <v>6.9375</v>
      </c>
      <c r="F161" s="60">
        <f t="shared" si="7"/>
        <v>25.726487637793312</v>
      </c>
      <c r="G161" s="62" t="s">
        <v>168</v>
      </c>
      <c r="H161" t="s">
        <v>351</v>
      </c>
      <c r="I161" s="31">
        <v>23</v>
      </c>
      <c r="J161" s="31">
        <f t="shared" si="6"/>
        <v>2.15625</v>
      </c>
      <c r="K161" s="31">
        <f t="shared" si="4"/>
        <v>12.258814889261584</v>
      </c>
    </row>
    <row r="162" spans="1:11" ht="12.75" x14ac:dyDescent="0.2">
      <c r="A162" s="41"/>
      <c r="B162" s="42">
        <v>149</v>
      </c>
      <c r="C162" s="59">
        <v>37681</v>
      </c>
      <c r="D162" s="65">
        <v>3625</v>
      </c>
      <c r="E162" s="60">
        <f t="shared" si="5"/>
        <v>6.984375</v>
      </c>
      <c r="F162" s="60">
        <f t="shared" si="7"/>
        <v>38.024860565541864</v>
      </c>
      <c r="G162" s="62" t="s">
        <v>169</v>
      </c>
      <c r="H162" t="s">
        <v>352</v>
      </c>
      <c r="I162" s="31">
        <v>24</v>
      </c>
      <c r="J162" s="31">
        <f t="shared" si="6"/>
        <v>2.25</v>
      </c>
      <c r="K162" s="31">
        <f t="shared" si="4"/>
        <v>34.366926690308695</v>
      </c>
    </row>
    <row r="163" spans="1:11" ht="12.75" x14ac:dyDescent="0.2">
      <c r="A163" s="41"/>
      <c r="B163" s="42">
        <v>150</v>
      </c>
      <c r="C163" s="59">
        <v>37712</v>
      </c>
      <c r="D163" s="65">
        <v>3600</v>
      </c>
      <c r="E163" s="60">
        <f t="shared" si="5"/>
        <v>7.03125</v>
      </c>
      <c r="F163" s="60">
        <f t="shared" si="7"/>
        <v>28.623430268516202</v>
      </c>
      <c r="G163" s="62" t="s">
        <v>170</v>
      </c>
      <c r="H163" t="s">
        <v>353</v>
      </c>
      <c r="I163" s="31">
        <v>25</v>
      </c>
      <c r="J163" s="31">
        <f t="shared" si="6"/>
        <v>2.34375</v>
      </c>
      <c r="K163" s="31">
        <f t="shared" si="4"/>
        <v>5.9786139434896102</v>
      </c>
    </row>
    <row r="164" spans="1:11" ht="12.75" x14ac:dyDescent="0.2">
      <c r="A164" s="41"/>
      <c r="B164" s="42">
        <v>151</v>
      </c>
      <c r="C164" s="59">
        <v>37742</v>
      </c>
      <c r="D164" s="65">
        <v>4048</v>
      </c>
      <c r="E164" s="60">
        <f t="shared" si="5"/>
        <v>7.078125</v>
      </c>
      <c r="F164" s="60">
        <f t="shared" si="7"/>
        <v>35.545185449554914</v>
      </c>
      <c r="G164" s="62" t="s">
        <v>171</v>
      </c>
      <c r="H164" t="s">
        <v>354</v>
      </c>
      <c r="I164" s="31">
        <v>26</v>
      </c>
      <c r="J164" s="31">
        <f t="shared" si="6"/>
        <v>2.4375</v>
      </c>
      <c r="K164" s="31">
        <f t="shared" si="4"/>
        <v>19.422530453660727</v>
      </c>
    </row>
    <row r="165" spans="1:11" ht="12.75" x14ac:dyDescent="0.2">
      <c r="A165" s="41"/>
      <c r="B165" s="42">
        <v>152</v>
      </c>
      <c r="C165" s="59">
        <v>37773</v>
      </c>
      <c r="D165" s="65">
        <v>4031</v>
      </c>
      <c r="E165" s="60">
        <f t="shared" si="5"/>
        <v>7.125</v>
      </c>
      <c r="F165" s="60">
        <f t="shared" si="7"/>
        <v>34.553716886034209</v>
      </c>
      <c r="G165" s="62" t="s">
        <v>172</v>
      </c>
      <c r="H165" t="s">
        <v>355</v>
      </c>
      <c r="I165" s="31">
        <v>27</v>
      </c>
      <c r="J165" s="31">
        <f t="shared" si="6"/>
        <v>2.53125</v>
      </c>
      <c r="K165" s="31">
        <f t="shared" si="4"/>
        <v>35.285754529908004</v>
      </c>
    </row>
    <row r="166" spans="1:11" ht="12.75" x14ac:dyDescent="0.2">
      <c r="A166" s="41"/>
      <c r="B166" s="42">
        <v>153</v>
      </c>
      <c r="C166" s="59">
        <v>37803</v>
      </c>
      <c r="D166" s="65">
        <v>4157</v>
      </c>
      <c r="E166" s="60">
        <f t="shared" si="5"/>
        <v>7.171875</v>
      </c>
      <c r="F166" s="60">
        <f t="shared" si="7"/>
        <v>32.051136126897568</v>
      </c>
      <c r="G166" s="62" t="s">
        <v>173</v>
      </c>
      <c r="H166" t="s">
        <v>356</v>
      </c>
      <c r="I166" s="31">
        <v>28</v>
      </c>
      <c r="J166" s="31">
        <f t="shared" si="6"/>
        <v>2.625</v>
      </c>
      <c r="K166" s="31">
        <f t="shared" si="4"/>
        <v>39.054368557434685</v>
      </c>
    </row>
    <row r="167" spans="1:11" ht="12.75" x14ac:dyDescent="0.2">
      <c r="A167" s="41"/>
      <c r="B167" s="42">
        <v>154</v>
      </c>
      <c r="C167" s="59">
        <v>37834</v>
      </c>
      <c r="D167" s="65">
        <v>4161</v>
      </c>
      <c r="E167" s="60">
        <f t="shared" si="5"/>
        <v>7.21875</v>
      </c>
      <c r="F167" s="60">
        <f t="shared" si="7"/>
        <v>42.020160826194051</v>
      </c>
      <c r="G167" s="62" t="s">
        <v>174</v>
      </c>
      <c r="H167" t="s">
        <v>357</v>
      </c>
      <c r="I167" s="31">
        <v>29</v>
      </c>
      <c r="J167" s="31">
        <f t="shared" si="6"/>
        <v>2.71875</v>
      </c>
      <c r="K167" s="31">
        <f t="shared" si="4"/>
        <v>2.8250548437548373</v>
      </c>
    </row>
    <row r="168" spans="1:11" ht="12.75" x14ac:dyDescent="0.2">
      <c r="A168" s="41"/>
      <c r="B168" s="42">
        <v>155</v>
      </c>
      <c r="C168" s="59">
        <v>37865</v>
      </c>
      <c r="D168" s="65">
        <v>4091</v>
      </c>
      <c r="E168" s="60">
        <f t="shared" si="5"/>
        <v>7.265625</v>
      </c>
      <c r="F168" s="60">
        <f t="shared" si="7"/>
        <v>43.009330656877772</v>
      </c>
      <c r="G168" s="62" t="s">
        <v>175</v>
      </c>
      <c r="H168" t="s">
        <v>358</v>
      </c>
      <c r="I168" s="31">
        <v>30</v>
      </c>
      <c r="J168" s="31">
        <f t="shared" si="6"/>
        <v>2.8125</v>
      </c>
      <c r="K168" s="31">
        <f t="shared" si="4"/>
        <v>22.234105318887114</v>
      </c>
    </row>
    <row r="169" spans="1:11" ht="12.75" x14ac:dyDescent="0.2">
      <c r="A169" s="41"/>
      <c r="B169" s="42">
        <v>156</v>
      </c>
      <c r="C169" s="59">
        <v>37895</v>
      </c>
      <c r="D169" s="65">
        <v>4092</v>
      </c>
      <c r="E169" s="60">
        <f t="shared" si="5"/>
        <v>7.3125</v>
      </c>
      <c r="F169" s="60">
        <f t="shared" si="7"/>
        <v>7.2323838575168287</v>
      </c>
      <c r="G169" s="62" t="s">
        <v>176</v>
      </c>
      <c r="H169" t="s">
        <v>359</v>
      </c>
      <c r="I169" s="31">
        <v>31</v>
      </c>
      <c r="J169" s="31">
        <f t="shared" si="6"/>
        <v>2.90625</v>
      </c>
      <c r="K169" s="31">
        <f t="shared" si="4"/>
        <v>36.54422033112818</v>
      </c>
    </row>
    <row r="170" spans="1:11" ht="12.75" x14ac:dyDescent="0.2">
      <c r="A170" s="41"/>
      <c r="B170" s="42">
        <v>157</v>
      </c>
      <c r="C170" s="59">
        <v>37926</v>
      </c>
      <c r="D170" s="65">
        <v>4332</v>
      </c>
      <c r="E170" s="60">
        <f t="shared" si="5"/>
        <v>7.359375</v>
      </c>
      <c r="F170" s="60">
        <f t="shared" si="7"/>
        <v>20.89544443808175</v>
      </c>
      <c r="G170" s="62" t="s">
        <v>177</v>
      </c>
      <c r="H170" t="s">
        <v>360</v>
      </c>
      <c r="I170" s="31">
        <v>32</v>
      </c>
      <c r="J170" s="31">
        <f t="shared" si="6"/>
        <v>3</v>
      </c>
      <c r="K170" s="31">
        <f t="shared" si="4"/>
        <v>41.175334429444213</v>
      </c>
    </row>
    <row r="171" spans="1:11" ht="12.75" x14ac:dyDescent="0.2">
      <c r="A171" s="41"/>
      <c r="B171" s="42">
        <v>158</v>
      </c>
      <c r="C171" s="59">
        <v>37956</v>
      </c>
      <c r="D171" s="65">
        <v>4342</v>
      </c>
      <c r="E171" s="60">
        <f t="shared" si="5"/>
        <v>7.40625</v>
      </c>
      <c r="F171" s="60">
        <f t="shared" si="7"/>
        <v>10.305977918930278</v>
      </c>
      <c r="G171" s="62" t="s">
        <v>178</v>
      </c>
      <c r="H171" t="s">
        <v>361</v>
      </c>
      <c r="I171" s="31">
        <v>33</v>
      </c>
      <c r="J171" s="31">
        <f t="shared" si="6"/>
        <v>3.09375</v>
      </c>
      <c r="K171" s="31">
        <f t="shared" ref="K171:K202" si="8">2/$J$4 *IMABS( H171)</f>
        <v>23.334230823513348</v>
      </c>
    </row>
    <row r="172" spans="1:11" ht="12.75" x14ac:dyDescent="0.2">
      <c r="A172" s="41"/>
      <c r="B172" s="42">
        <v>159</v>
      </c>
      <c r="C172" s="59">
        <v>37987</v>
      </c>
      <c r="D172" s="65">
        <v>4510</v>
      </c>
      <c r="E172" s="60">
        <f t="shared" si="5"/>
        <v>7.453125</v>
      </c>
      <c r="F172" s="60">
        <f t="shared" si="7"/>
        <v>16.614485437578253</v>
      </c>
      <c r="G172" s="62" t="s">
        <v>179</v>
      </c>
      <c r="H172" t="s">
        <v>362</v>
      </c>
      <c r="I172" s="31">
        <v>34</v>
      </c>
      <c r="J172" s="31">
        <f t="shared" si="6"/>
        <v>3.1875</v>
      </c>
      <c r="K172" s="31">
        <f t="shared" si="8"/>
        <v>58.695240939051331</v>
      </c>
    </row>
    <row r="173" spans="1:11" ht="12.75" x14ac:dyDescent="0.2">
      <c r="A173" s="41"/>
      <c r="B173" s="42">
        <v>160</v>
      </c>
      <c r="C173" s="59">
        <v>38018</v>
      </c>
      <c r="D173" s="65">
        <v>4390</v>
      </c>
      <c r="E173" s="60">
        <f t="shared" si="5"/>
        <v>7.5</v>
      </c>
      <c r="F173" s="60">
        <f t="shared" si="7"/>
        <v>20.843594725696512</v>
      </c>
      <c r="G173" s="62" t="s">
        <v>180</v>
      </c>
      <c r="H173" t="s">
        <v>363</v>
      </c>
      <c r="I173" s="31">
        <v>35</v>
      </c>
      <c r="J173" s="31">
        <f t="shared" si="6"/>
        <v>3.28125</v>
      </c>
      <c r="K173" s="31">
        <f t="shared" si="8"/>
        <v>52.521357623425246</v>
      </c>
    </row>
    <row r="174" spans="1:11" ht="12.75" x14ac:dyDescent="0.2">
      <c r="A174" s="41"/>
      <c r="B174" s="42">
        <v>161</v>
      </c>
      <c r="C174" s="59">
        <v>38047</v>
      </c>
      <c r="D174" s="65">
        <v>4540</v>
      </c>
      <c r="E174" s="60">
        <f t="shared" si="5"/>
        <v>7.546875</v>
      </c>
      <c r="F174" s="60">
        <f t="shared" si="7"/>
        <v>42.586406663036207</v>
      </c>
      <c r="G174" s="62" t="s">
        <v>181</v>
      </c>
      <c r="H174" t="s">
        <v>364</v>
      </c>
      <c r="I174" s="31">
        <v>36</v>
      </c>
      <c r="J174" s="31">
        <f t="shared" si="6"/>
        <v>3.375</v>
      </c>
      <c r="K174" s="31">
        <f t="shared" si="8"/>
        <v>10.615040733872519</v>
      </c>
    </row>
    <row r="175" spans="1:11" ht="12.75" x14ac:dyDescent="0.2">
      <c r="A175" s="41"/>
      <c r="B175" s="42">
        <v>162</v>
      </c>
      <c r="C175" s="59">
        <v>38078</v>
      </c>
      <c r="D175" s="65">
        <v>4410</v>
      </c>
      <c r="E175" s="60">
        <f t="shared" si="5"/>
        <v>7.59375</v>
      </c>
      <c r="F175" s="60">
        <f t="shared" si="7"/>
        <v>45.472731341016726</v>
      </c>
      <c r="G175" s="62" t="s">
        <v>182</v>
      </c>
      <c r="H175" t="s">
        <v>365</v>
      </c>
      <c r="I175" s="31">
        <v>37</v>
      </c>
      <c r="J175" s="31">
        <f t="shared" si="6"/>
        <v>3.46875</v>
      </c>
      <c r="K175" s="31">
        <f t="shared" si="8"/>
        <v>35.974657643629932</v>
      </c>
    </row>
    <row r="176" spans="1:11" ht="12.75" x14ac:dyDescent="0.2">
      <c r="A176" s="41"/>
      <c r="B176" s="42">
        <v>163</v>
      </c>
      <c r="C176" s="59">
        <v>38108</v>
      </c>
      <c r="D176" s="65">
        <v>4489</v>
      </c>
      <c r="E176" s="60">
        <f t="shared" si="5"/>
        <v>7.640625</v>
      </c>
      <c r="F176" s="60">
        <f t="shared" si="7"/>
        <v>54.270598576146462</v>
      </c>
      <c r="G176" s="62" t="s">
        <v>183</v>
      </c>
      <c r="H176" t="s">
        <v>366</v>
      </c>
      <c r="I176" s="31">
        <v>38</v>
      </c>
      <c r="J176" s="31">
        <f t="shared" si="6"/>
        <v>3.5625</v>
      </c>
      <c r="K176" s="31">
        <f t="shared" si="8"/>
        <v>33.45552104422017</v>
      </c>
    </row>
    <row r="177" spans="1:11" ht="12.75" x14ac:dyDescent="0.2">
      <c r="A177" s="41"/>
      <c r="B177" s="42">
        <v>164</v>
      </c>
      <c r="C177" s="59">
        <v>38139</v>
      </c>
      <c r="D177" s="65">
        <v>4430</v>
      </c>
      <c r="E177" s="60">
        <f t="shared" si="5"/>
        <v>7.6875</v>
      </c>
      <c r="F177" s="60">
        <f t="shared" si="7"/>
        <v>33.658569932316553</v>
      </c>
      <c r="G177" s="62" t="s">
        <v>184</v>
      </c>
      <c r="H177" t="s">
        <v>367</v>
      </c>
      <c r="I177" s="31">
        <v>39</v>
      </c>
      <c r="J177" s="31">
        <f t="shared" si="6"/>
        <v>3.65625</v>
      </c>
      <c r="K177" s="31">
        <f t="shared" si="8"/>
        <v>8.2539942663491637</v>
      </c>
    </row>
    <row r="178" spans="1:11" ht="12.75" x14ac:dyDescent="0.2">
      <c r="A178" s="41"/>
      <c r="B178" s="42">
        <v>165</v>
      </c>
      <c r="C178" s="59">
        <v>38169</v>
      </c>
      <c r="D178" s="65">
        <v>4464</v>
      </c>
      <c r="E178" s="60">
        <f t="shared" si="5"/>
        <v>7.734375</v>
      </c>
      <c r="F178" s="60">
        <f t="shared" si="7"/>
        <v>18.67513015817293</v>
      </c>
      <c r="G178" s="62" t="s">
        <v>185</v>
      </c>
      <c r="H178" t="s">
        <v>368</v>
      </c>
      <c r="I178" s="31">
        <v>40</v>
      </c>
      <c r="J178" s="31">
        <f t="shared" si="6"/>
        <v>3.75</v>
      </c>
      <c r="K178" s="31">
        <f t="shared" si="8"/>
        <v>8.4470338473243771</v>
      </c>
    </row>
    <row r="179" spans="1:11" ht="12.75" x14ac:dyDescent="0.2">
      <c r="A179" s="41"/>
      <c r="B179" s="42">
        <v>166</v>
      </c>
      <c r="C179" s="59">
        <v>38200</v>
      </c>
      <c r="D179" s="65">
        <v>4413</v>
      </c>
      <c r="E179" s="60">
        <f t="shared" si="5"/>
        <v>7.78125</v>
      </c>
      <c r="F179" s="60">
        <f t="shared" si="7"/>
        <v>33.328991806697601</v>
      </c>
      <c r="G179" s="62" t="s">
        <v>186</v>
      </c>
      <c r="H179" t="s">
        <v>369</v>
      </c>
      <c r="I179" s="31">
        <v>41</v>
      </c>
      <c r="J179" s="31">
        <f t="shared" si="6"/>
        <v>3.84375</v>
      </c>
      <c r="K179" s="31">
        <f t="shared" si="8"/>
        <v>41.3168525050718</v>
      </c>
    </row>
    <row r="180" spans="1:11" ht="12.75" x14ac:dyDescent="0.2">
      <c r="A180" s="41"/>
      <c r="B180" s="42">
        <v>167</v>
      </c>
      <c r="C180" s="59">
        <v>38231</v>
      </c>
      <c r="D180" s="65">
        <v>4459</v>
      </c>
      <c r="E180" s="60">
        <f t="shared" si="5"/>
        <v>7.828125</v>
      </c>
      <c r="F180" s="60">
        <f t="shared" si="7"/>
        <v>40.432399395260695</v>
      </c>
      <c r="G180" s="62" t="s">
        <v>187</v>
      </c>
      <c r="H180" t="s">
        <v>370</v>
      </c>
      <c r="I180" s="31">
        <v>42</v>
      </c>
      <c r="J180" s="31">
        <f t="shared" si="6"/>
        <v>3.9375</v>
      </c>
      <c r="K180" s="31">
        <f t="shared" si="8"/>
        <v>24.585252160614736</v>
      </c>
    </row>
    <row r="181" spans="1:11" ht="12.75" x14ac:dyDescent="0.2">
      <c r="A181" s="41"/>
      <c r="B181" s="42">
        <v>168</v>
      </c>
      <c r="C181" s="59">
        <v>38261</v>
      </c>
      <c r="D181" s="65">
        <v>4570</v>
      </c>
      <c r="E181" s="60">
        <f t="shared" si="5"/>
        <v>7.875</v>
      </c>
      <c r="F181" s="60">
        <f t="shared" si="7"/>
        <v>46.68350131910929</v>
      </c>
      <c r="G181" s="62" t="s">
        <v>188</v>
      </c>
      <c r="H181" t="s">
        <v>371</v>
      </c>
      <c r="I181" s="31">
        <v>43</v>
      </c>
      <c r="J181" s="31">
        <f t="shared" si="6"/>
        <v>4.03125</v>
      </c>
      <c r="K181" s="31">
        <f t="shared" si="8"/>
        <v>25.406892863226687</v>
      </c>
    </row>
    <row r="182" spans="1:11" ht="12.75" x14ac:dyDescent="0.2">
      <c r="A182" s="41"/>
      <c r="B182" s="42">
        <v>169</v>
      </c>
      <c r="C182" s="59">
        <v>38292</v>
      </c>
      <c r="D182" s="65">
        <v>4264</v>
      </c>
      <c r="E182" s="60">
        <f t="shared" si="5"/>
        <v>7.921875</v>
      </c>
      <c r="F182" s="60">
        <f t="shared" si="7"/>
        <v>43.158514392987811</v>
      </c>
      <c r="G182" s="62" t="s">
        <v>189</v>
      </c>
      <c r="H182" t="s">
        <v>372</v>
      </c>
      <c r="I182" s="31">
        <v>44</v>
      </c>
      <c r="J182" s="31">
        <f t="shared" si="6"/>
        <v>4.125</v>
      </c>
      <c r="K182" s="31">
        <f t="shared" si="8"/>
        <v>25.409312582803953</v>
      </c>
    </row>
    <row r="183" spans="1:11" ht="12.75" x14ac:dyDescent="0.2">
      <c r="A183" s="41"/>
      <c r="B183" s="42">
        <v>170</v>
      </c>
      <c r="C183" s="59">
        <v>38322</v>
      </c>
      <c r="D183" s="65">
        <v>4703</v>
      </c>
      <c r="E183" s="60">
        <f t="shared" si="5"/>
        <v>7.96875</v>
      </c>
      <c r="F183" s="60">
        <f t="shared" si="7"/>
        <v>29.732804158785701</v>
      </c>
      <c r="G183" s="62" t="s">
        <v>190</v>
      </c>
      <c r="H183" t="s">
        <v>373</v>
      </c>
      <c r="I183" s="31">
        <v>45</v>
      </c>
      <c r="J183" s="31">
        <f t="shared" si="6"/>
        <v>4.21875</v>
      </c>
      <c r="K183" s="31">
        <f t="shared" si="8"/>
        <v>25.085900530852104</v>
      </c>
    </row>
    <row r="184" spans="1:11" ht="12.75" x14ac:dyDescent="0.2">
      <c r="A184" s="41"/>
      <c r="B184" s="42">
        <v>171</v>
      </c>
      <c r="C184" s="59">
        <v>38353</v>
      </c>
      <c r="D184" s="65">
        <v>4814</v>
      </c>
      <c r="E184" s="60">
        <f t="shared" si="5"/>
        <v>8.015625</v>
      </c>
      <c r="F184" s="60">
        <f t="shared" si="7"/>
        <v>29.35108097014081</v>
      </c>
      <c r="G184" s="62" t="s">
        <v>191</v>
      </c>
      <c r="H184" t="s">
        <v>374</v>
      </c>
      <c r="I184" s="31">
        <v>46</v>
      </c>
      <c r="J184" s="31">
        <f t="shared" si="6"/>
        <v>4.3125</v>
      </c>
      <c r="K184" s="31">
        <f t="shared" si="8"/>
        <v>28.491773849758481</v>
      </c>
    </row>
    <row r="185" spans="1:11" ht="12.75" x14ac:dyDescent="0.2">
      <c r="A185" s="41"/>
      <c r="B185" s="42">
        <v>172</v>
      </c>
      <c r="C185" s="59">
        <v>38384</v>
      </c>
      <c r="D185" s="65">
        <v>4852</v>
      </c>
      <c r="E185" s="60">
        <f t="shared" si="5"/>
        <v>8.0625</v>
      </c>
      <c r="F185" s="60">
        <f t="shared" si="7"/>
        <v>22.476117835089916</v>
      </c>
      <c r="G185" s="62" t="s">
        <v>192</v>
      </c>
      <c r="H185" t="s">
        <v>375</v>
      </c>
      <c r="I185" s="31">
        <v>47</v>
      </c>
      <c r="J185" s="31">
        <f t="shared" si="6"/>
        <v>4.40625</v>
      </c>
      <c r="K185" s="31">
        <f t="shared" si="8"/>
        <v>17.087127724081043</v>
      </c>
    </row>
    <row r="186" spans="1:11" ht="12.75" x14ac:dyDescent="0.2">
      <c r="A186" s="41"/>
      <c r="B186" s="42">
        <v>173</v>
      </c>
      <c r="C186" s="59">
        <v>38412</v>
      </c>
      <c r="D186" s="65">
        <v>4968</v>
      </c>
      <c r="E186" s="60">
        <f t="shared" si="5"/>
        <v>8.109375</v>
      </c>
      <c r="F186" s="60">
        <f t="shared" si="7"/>
        <v>32.153569165055181</v>
      </c>
      <c r="G186" s="62" t="s">
        <v>193</v>
      </c>
      <c r="H186" t="s">
        <v>376</v>
      </c>
      <c r="I186" s="31">
        <v>48</v>
      </c>
      <c r="J186" s="31">
        <f t="shared" si="6"/>
        <v>4.5</v>
      </c>
      <c r="K186" s="31">
        <f t="shared" si="8"/>
        <v>28.828990069414495</v>
      </c>
    </row>
    <row r="187" spans="1:11" ht="12.75" x14ac:dyDescent="0.2">
      <c r="A187" s="41"/>
      <c r="B187" s="42">
        <v>174</v>
      </c>
      <c r="C187" s="59">
        <v>38443</v>
      </c>
      <c r="D187" s="65">
        <v>4895</v>
      </c>
      <c r="E187" s="60">
        <f t="shared" si="5"/>
        <v>8.15625</v>
      </c>
      <c r="F187" s="60">
        <f t="shared" si="7"/>
        <v>14.683625410125172</v>
      </c>
      <c r="G187" s="62" t="s">
        <v>194</v>
      </c>
      <c r="H187" t="s">
        <v>377</v>
      </c>
      <c r="I187" s="31">
        <v>49</v>
      </c>
      <c r="J187" s="31">
        <f t="shared" si="6"/>
        <v>4.59375</v>
      </c>
      <c r="K187" s="31">
        <f t="shared" si="8"/>
        <v>25.384253436859098</v>
      </c>
    </row>
    <row r="188" spans="1:11" ht="12.75" x14ac:dyDescent="0.2">
      <c r="A188" s="41"/>
      <c r="B188" s="42">
        <v>175</v>
      </c>
      <c r="C188" s="59">
        <v>38473</v>
      </c>
      <c r="D188" s="65">
        <v>4801</v>
      </c>
      <c r="E188" s="60">
        <f t="shared" si="5"/>
        <v>8.203125</v>
      </c>
      <c r="F188" s="60">
        <f t="shared" si="7"/>
        <v>56.953588365185887</v>
      </c>
      <c r="G188" s="62" t="s">
        <v>195</v>
      </c>
      <c r="H188" t="s">
        <v>378</v>
      </c>
      <c r="I188" s="31">
        <v>50</v>
      </c>
      <c r="J188" s="31">
        <f t="shared" si="6"/>
        <v>4.6875</v>
      </c>
      <c r="K188" s="31">
        <f t="shared" si="8"/>
        <v>30.377910481766676</v>
      </c>
    </row>
    <row r="189" spans="1:11" ht="12.75" x14ac:dyDescent="0.2">
      <c r="A189" s="41"/>
      <c r="B189" s="42">
        <v>176</v>
      </c>
      <c r="C189" s="59">
        <v>38504</v>
      </c>
      <c r="D189" s="65">
        <v>4964</v>
      </c>
      <c r="E189" s="60">
        <f t="shared" si="5"/>
        <v>8.25</v>
      </c>
      <c r="F189" s="60">
        <f t="shared" si="7"/>
        <v>29.561417743998561</v>
      </c>
      <c r="G189" s="62" t="s">
        <v>196</v>
      </c>
      <c r="H189" t="s">
        <v>379</v>
      </c>
      <c r="I189" s="31">
        <v>51</v>
      </c>
      <c r="J189" s="31">
        <f t="shared" si="6"/>
        <v>4.78125</v>
      </c>
      <c r="K189" s="31">
        <f t="shared" si="8"/>
        <v>20.146457995320613</v>
      </c>
    </row>
    <row r="190" spans="1:11" ht="12.75" x14ac:dyDescent="0.2">
      <c r="A190" s="41"/>
      <c r="B190" s="42">
        <v>177</v>
      </c>
      <c r="C190" s="59">
        <v>38534</v>
      </c>
      <c r="D190" s="65">
        <v>5113</v>
      </c>
      <c r="E190" s="60">
        <f t="shared" si="5"/>
        <v>8.296875</v>
      </c>
      <c r="F190" s="60">
        <f t="shared" si="7"/>
        <v>41.356546111140972</v>
      </c>
      <c r="G190" s="62" t="s">
        <v>197</v>
      </c>
      <c r="H190" t="s">
        <v>380</v>
      </c>
      <c r="I190" s="31">
        <v>52</v>
      </c>
      <c r="J190" s="31">
        <f t="shared" si="6"/>
        <v>4.875</v>
      </c>
      <c r="K190" s="31">
        <f t="shared" si="8"/>
        <v>21.984177044802692</v>
      </c>
    </row>
    <row r="191" spans="1:11" ht="12.75" x14ac:dyDescent="0.2">
      <c r="A191" s="41"/>
      <c r="B191" s="42">
        <v>178</v>
      </c>
      <c r="C191" s="59">
        <v>38565</v>
      </c>
      <c r="D191" s="65">
        <v>5290</v>
      </c>
      <c r="E191" s="60">
        <f t="shared" si="5"/>
        <v>8.34375</v>
      </c>
      <c r="F191" s="60">
        <f t="shared" si="7"/>
        <v>40.885212304736307</v>
      </c>
      <c r="G191" s="62" t="s">
        <v>198</v>
      </c>
      <c r="H191" t="s">
        <v>381</v>
      </c>
      <c r="I191" s="31">
        <v>53</v>
      </c>
      <c r="J191" s="31">
        <f t="shared" si="6"/>
        <v>4.96875</v>
      </c>
      <c r="K191" s="31">
        <f t="shared" si="8"/>
        <v>14.41465486261178</v>
      </c>
    </row>
    <row r="192" spans="1:11" ht="12.75" x14ac:dyDescent="0.2">
      <c r="A192" s="41"/>
      <c r="B192" s="42">
        <v>179</v>
      </c>
      <c r="C192" s="59">
        <v>38596</v>
      </c>
      <c r="D192" s="65">
        <v>5296</v>
      </c>
      <c r="E192" s="60">
        <f t="shared" si="5"/>
        <v>8.390625</v>
      </c>
      <c r="F192" s="60">
        <f t="shared" si="7"/>
        <v>59.594260712310721</v>
      </c>
      <c r="G192" s="62" t="s">
        <v>199</v>
      </c>
      <c r="H192" t="s">
        <v>382</v>
      </c>
      <c r="I192" s="31">
        <v>54</v>
      </c>
      <c r="J192" s="31">
        <f t="shared" si="6"/>
        <v>5.0625</v>
      </c>
      <c r="K192" s="31">
        <f t="shared" si="8"/>
        <v>48.517773622949889</v>
      </c>
    </row>
    <row r="193" spans="1:11" ht="12.75" x14ac:dyDescent="0.2">
      <c r="A193" s="41"/>
      <c r="B193" s="42">
        <v>180</v>
      </c>
      <c r="C193" s="59">
        <v>38626</v>
      </c>
      <c r="D193" s="65">
        <v>5477</v>
      </c>
      <c r="E193" s="60">
        <f t="shared" si="5"/>
        <v>8.4375</v>
      </c>
      <c r="F193" s="60">
        <f t="shared" si="7"/>
        <v>41.415969488985269</v>
      </c>
      <c r="G193" s="62" t="s">
        <v>200</v>
      </c>
      <c r="H193" t="s">
        <v>383</v>
      </c>
      <c r="I193" s="31">
        <v>55</v>
      </c>
      <c r="J193" s="31">
        <f t="shared" si="6"/>
        <v>5.15625</v>
      </c>
      <c r="K193" s="31">
        <f t="shared" si="8"/>
        <v>34.332485049671341</v>
      </c>
    </row>
    <row r="194" spans="1:11" ht="12.75" x14ac:dyDescent="0.2">
      <c r="A194" s="41"/>
      <c r="B194" s="42">
        <v>181</v>
      </c>
      <c r="C194" s="59">
        <v>38657</v>
      </c>
      <c r="D194" s="65">
        <v>5423</v>
      </c>
      <c r="E194" s="60">
        <f t="shared" si="5"/>
        <v>8.484375</v>
      </c>
      <c r="F194" s="60">
        <f t="shared" si="7"/>
        <v>38.859073727254874</v>
      </c>
      <c r="G194" s="62" t="s">
        <v>201</v>
      </c>
      <c r="H194" t="s">
        <v>384</v>
      </c>
      <c r="I194" s="31">
        <v>56</v>
      </c>
      <c r="J194" s="31">
        <f t="shared" si="6"/>
        <v>5.25</v>
      </c>
      <c r="K194" s="31">
        <f t="shared" si="8"/>
        <v>18.669482787971717</v>
      </c>
    </row>
    <row r="195" spans="1:11" ht="12.75" x14ac:dyDescent="0.2">
      <c r="A195" s="41"/>
      <c r="B195" s="42">
        <v>182</v>
      </c>
      <c r="C195" s="59">
        <v>38687</v>
      </c>
      <c r="D195" s="65">
        <v>5423</v>
      </c>
      <c r="E195" s="60">
        <f t="shared" si="5"/>
        <v>8.53125</v>
      </c>
      <c r="F195" s="60">
        <f t="shared" si="7"/>
        <v>40.757869200015861</v>
      </c>
      <c r="G195" s="62" t="s">
        <v>202</v>
      </c>
      <c r="H195" t="s">
        <v>385</v>
      </c>
      <c r="I195" s="31">
        <v>57</v>
      </c>
      <c r="J195" s="31">
        <f t="shared" si="6"/>
        <v>5.34375</v>
      </c>
      <c r="K195" s="31">
        <f t="shared" si="8"/>
        <v>21.550396488977817</v>
      </c>
    </row>
    <row r="196" spans="1:11" ht="12.75" x14ac:dyDescent="0.2">
      <c r="A196" s="41"/>
      <c r="B196" s="42">
        <v>183</v>
      </c>
      <c r="C196" s="59">
        <v>38718</v>
      </c>
      <c r="D196" s="65">
        <v>5618</v>
      </c>
      <c r="E196" s="60">
        <f t="shared" si="5"/>
        <v>8.578125</v>
      </c>
      <c r="F196" s="60">
        <f t="shared" si="7"/>
        <v>44.149047983218829</v>
      </c>
      <c r="G196" s="62" t="s">
        <v>203</v>
      </c>
      <c r="H196" t="s">
        <v>386</v>
      </c>
      <c r="I196" s="31">
        <v>58</v>
      </c>
      <c r="J196" s="31">
        <f t="shared" si="6"/>
        <v>5.4375</v>
      </c>
      <c r="K196" s="31">
        <f t="shared" si="8"/>
        <v>46.967696713256551</v>
      </c>
    </row>
    <row r="197" spans="1:11" ht="12.75" x14ac:dyDescent="0.2">
      <c r="A197" s="41"/>
      <c r="B197" s="42">
        <v>184</v>
      </c>
      <c r="C197" s="59">
        <v>38749</v>
      </c>
      <c r="D197" s="65">
        <v>5801</v>
      </c>
      <c r="E197" s="60">
        <f t="shared" si="5"/>
        <v>8.625</v>
      </c>
      <c r="F197" s="60">
        <f t="shared" si="7"/>
        <v>30.800253092371864</v>
      </c>
      <c r="G197" s="62" t="s">
        <v>204</v>
      </c>
      <c r="H197" t="s">
        <v>387</v>
      </c>
      <c r="I197" s="31">
        <v>59</v>
      </c>
      <c r="J197" s="31">
        <f t="shared" si="6"/>
        <v>5.53125</v>
      </c>
      <c r="K197" s="31">
        <f t="shared" si="8"/>
        <v>30.620959869423054</v>
      </c>
    </row>
    <row r="198" spans="1:11" ht="12.75" x14ac:dyDescent="0.2">
      <c r="A198" s="41"/>
      <c r="B198" s="42">
        <v>185</v>
      </c>
      <c r="C198" s="59">
        <v>38777</v>
      </c>
      <c r="D198" s="65">
        <v>5791</v>
      </c>
      <c r="E198" s="60">
        <f t="shared" si="5"/>
        <v>8.671875</v>
      </c>
      <c r="F198" s="60">
        <f t="shared" si="7"/>
        <v>49.378831889024347</v>
      </c>
      <c r="G198" s="62" t="s">
        <v>205</v>
      </c>
      <c r="H198" t="s">
        <v>388</v>
      </c>
      <c r="I198" s="31">
        <v>60</v>
      </c>
      <c r="J198" s="31">
        <f t="shared" si="6"/>
        <v>5.625</v>
      </c>
      <c r="K198" s="31">
        <f t="shared" si="8"/>
        <v>12.522933397043493</v>
      </c>
    </row>
    <row r="199" spans="1:11" ht="12.75" x14ac:dyDescent="0.2">
      <c r="A199" s="41"/>
      <c r="B199" s="42">
        <v>186</v>
      </c>
      <c r="C199" s="59">
        <v>38808</v>
      </c>
      <c r="D199" s="65">
        <v>5964</v>
      </c>
      <c r="E199" s="60">
        <f t="shared" si="5"/>
        <v>8.71875</v>
      </c>
      <c r="F199" s="60">
        <f t="shared" si="7"/>
        <v>38.512199287537385</v>
      </c>
      <c r="G199" s="62" t="s">
        <v>206</v>
      </c>
      <c r="H199" t="s">
        <v>389</v>
      </c>
      <c r="I199" s="31">
        <v>61</v>
      </c>
      <c r="J199" s="31">
        <f t="shared" si="6"/>
        <v>5.71875</v>
      </c>
      <c r="K199" s="31">
        <f t="shared" si="8"/>
        <v>37.49882042600948</v>
      </c>
    </row>
    <row r="200" spans="1:11" ht="12.75" x14ac:dyDescent="0.2">
      <c r="A200" s="41"/>
      <c r="B200" s="42">
        <v>187</v>
      </c>
      <c r="C200" s="59">
        <v>38838</v>
      </c>
      <c r="D200" s="65">
        <v>6082</v>
      </c>
      <c r="E200" s="60">
        <f t="shared" si="5"/>
        <v>8.765625</v>
      </c>
      <c r="F200" s="60">
        <f t="shared" si="7"/>
        <v>64.566891740312556</v>
      </c>
      <c r="G200" s="62" t="s">
        <v>207</v>
      </c>
      <c r="H200" t="s">
        <v>390</v>
      </c>
      <c r="I200" s="31">
        <v>62</v>
      </c>
      <c r="J200" s="31">
        <f t="shared" si="6"/>
        <v>5.8125</v>
      </c>
      <c r="K200" s="31">
        <f t="shared" si="8"/>
        <v>31.56307154698225</v>
      </c>
    </row>
    <row r="201" spans="1:11" ht="12.75" x14ac:dyDescent="0.2">
      <c r="A201" s="41"/>
      <c r="B201" s="42">
        <v>188</v>
      </c>
      <c r="C201" s="59">
        <v>38869</v>
      </c>
      <c r="D201" s="65">
        <v>5723</v>
      </c>
      <c r="E201" s="60">
        <f t="shared" si="5"/>
        <v>8.8125</v>
      </c>
      <c r="F201" s="60">
        <f t="shared" si="7"/>
        <v>33.200072423673276</v>
      </c>
      <c r="G201" s="62" t="s">
        <v>208</v>
      </c>
      <c r="H201" t="s">
        <v>391</v>
      </c>
      <c r="I201" s="31">
        <v>63</v>
      </c>
      <c r="J201" s="31">
        <f t="shared" si="6"/>
        <v>5.90625</v>
      </c>
      <c r="K201" s="31">
        <f t="shared" si="8"/>
        <v>36.792592500168752</v>
      </c>
    </row>
    <row r="202" spans="1:11" ht="12.75" x14ac:dyDescent="0.2">
      <c r="A202" s="41"/>
      <c r="B202" s="42">
        <v>189</v>
      </c>
      <c r="C202" s="59">
        <v>38899</v>
      </c>
      <c r="D202" s="65">
        <v>5833</v>
      </c>
      <c r="E202" s="60">
        <f t="shared" si="5"/>
        <v>8.859375</v>
      </c>
      <c r="F202" s="60">
        <f t="shared" si="7"/>
        <v>28.852601992350962</v>
      </c>
      <c r="G202" s="62" t="s">
        <v>209</v>
      </c>
      <c r="H202" t="s">
        <v>392</v>
      </c>
      <c r="I202" s="31">
        <v>64</v>
      </c>
      <c r="J202" s="31">
        <f t="shared" si="6"/>
        <v>6</v>
      </c>
      <c r="K202" s="31">
        <f t="shared" si="8"/>
        <v>30.178472396958803</v>
      </c>
    </row>
    <row r="203" spans="1:11" ht="12.75" x14ac:dyDescent="0.2">
      <c r="A203" s="41"/>
      <c r="B203" s="42">
        <v>190</v>
      </c>
      <c r="C203" s="59">
        <v>38930</v>
      </c>
      <c r="D203" s="65">
        <v>5880</v>
      </c>
      <c r="E203" s="60">
        <f t="shared" si="5"/>
        <v>8.90625</v>
      </c>
      <c r="F203" s="60">
        <f t="shared" si="7"/>
        <v>40.428862719075362</v>
      </c>
      <c r="G203" s="62" t="s">
        <v>210</v>
      </c>
      <c r="H203" t="s">
        <v>393</v>
      </c>
      <c r="I203" s="31">
        <v>65</v>
      </c>
      <c r="J203" s="31">
        <f t="shared" si="6"/>
        <v>6.09375</v>
      </c>
      <c r="K203" s="31">
        <f t="shared" ref="K203:K234" si="9">2/$J$4 *IMABS( H203)</f>
        <v>0.5625</v>
      </c>
    </row>
    <row r="204" spans="1:11" ht="12.75" x14ac:dyDescent="0.2">
      <c r="A204" s="41"/>
      <c r="B204" s="42">
        <v>191</v>
      </c>
      <c r="C204" s="59">
        <v>38961</v>
      </c>
      <c r="D204" s="65">
        <v>5906</v>
      </c>
      <c r="E204" s="60">
        <f t="shared" ref="E204:E267" si="10">B204*($F$3/$F$4)</f>
        <v>8.953125</v>
      </c>
      <c r="F204" s="60">
        <f t="shared" si="7"/>
        <v>34.172461797054147</v>
      </c>
      <c r="G204" s="62" t="s">
        <v>211</v>
      </c>
      <c r="H204" t="s">
        <v>394</v>
      </c>
      <c r="I204" s="31">
        <v>66</v>
      </c>
      <c r="J204" s="31">
        <f t="shared" ref="J204:J266" si="11">I204*($J$3/$J$4)</f>
        <v>6.1875</v>
      </c>
      <c r="K204" s="31">
        <f t="shared" si="9"/>
        <v>30.178472396958334</v>
      </c>
    </row>
    <row r="205" spans="1:11" ht="12.75" x14ac:dyDescent="0.2">
      <c r="A205" s="41"/>
      <c r="B205" s="42">
        <v>192</v>
      </c>
      <c r="C205" s="59">
        <v>38991</v>
      </c>
      <c r="D205" s="65">
        <v>5957</v>
      </c>
      <c r="E205" s="60">
        <f t="shared" si="10"/>
        <v>9</v>
      </c>
      <c r="F205" s="60">
        <f t="shared" ref="F205:F268" si="12">2/$F$4 *IMABS( G205)</f>
        <v>41.041385511542266</v>
      </c>
      <c r="G205" s="62" t="s">
        <v>212</v>
      </c>
      <c r="H205" t="s">
        <v>395</v>
      </c>
      <c r="I205" s="31">
        <v>67</v>
      </c>
      <c r="J205" s="31">
        <f t="shared" si="11"/>
        <v>6.28125</v>
      </c>
      <c r="K205" s="31">
        <f t="shared" si="9"/>
        <v>36.792592500169583</v>
      </c>
    </row>
    <row r="206" spans="1:11" ht="12.75" x14ac:dyDescent="0.2">
      <c r="A206" s="41"/>
      <c r="B206" s="42">
        <v>193</v>
      </c>
      <c r="C206" s="59">
        <v>39022</v>
      </c>
      <c r="D206" s="65">
        <v>6129</v>
      </c>
      <c r="E206" s="60">
        <f t="shared" si="10"/>
        <v>9.046875</v>
      </c>
      <c r="F206" s="60">
        <f t="shared" si="12"/>
        <v>70.163549329107141</v>
      </c>
      <c r="G206" s="62" t="s">
        <v>213</v>
      </c>
      <c r="H206" t="s">
        <v>396</v>
      </c>
      <c r="I206" s="31">
        <v>68</v>
      </c>
      <c r="J206" s="31">
        <f t="shared" si="11"/>
        <v>6.375</v>
      </c>
      <c r="K206" s="31">
        <f t="shared" si="9"/>
        <v>31.563071546982307</v>
      </c>
    </row>
    <row r="207" spans="1:11" ht="12.75" x14ac:dyDescent="0.2">
      <c r="A207" s="41"/>
      <c r="B207" s="42">
        <v>194</v>
      </c>
      <c r="C207" s="59">
        <v>39052</v>
      </c>
      <c r="D207" s="65">
        <v>6048</v>
      </c>
      <c r="E207" s="60">
        <f t="shared" si="10"/>
        <v>9.09375</v>
      </c>
      <c r="F207" s="60">
        <f t="shared" si="12"/>
        <v>55.967148703541412</v>
      </c>
      <c r="G207" s="62" t="s">
        <v>214</v>
      </c>
      <c r="H207" t="s">
        <v>397</v>
      </c>
      <c r="I207" s="31">
        <v>69</v>
      </c>
      <c r="J207" s="31">
        <f t="shared" si="11"/>
        <v>6.46875</v>
      </c>
      <c r="K207" s="31">
        <f t="shared" si="9"/>
        <v>37.498820426009615</v>
      </c>
    </row>
    <row r="208" spans="1:11" ht="12.75" x14ac:dyDescent="0.2">
      <c r="A208" s="41"/>
      <c r="B208" s="42">
        <v>195</v>
      </c>
      <c r="C208" s="59">
        <v>39083</v>
      </c>
      <c r="D208" s="65">
        <v>6220</v>
      </c>
      <c r="E208" s="60">
        <f t="shared" si="10"/>
        <v>9.140625</v>
      </c>
      <c r="F208" s="60">
        <f t="shared" si="12"/>
        <v>64.473992798715344</v>
      </c>
      <c r="G208" s="62" t="s">
        <v>215</v>
      </c>
      <c r="H208" t="s">
        <v>398</v>
      </c>
      <c r="I208" s="31">
        <v>70</v>
      </c>
      <c r="J208" s="31">
        <f t="shared" si="11"/>
        <v>6.5625</v>
      </c>
      <c r="K208" s="31">
        <f t="shared" si="9"/>
        <v>12.522933397043676</v>
      </c>
    </row>
    <row r="209" spans="1:11" ht="12.75" x14ac:dyDescent="0.2">
      <c r="A209" s="41"/>
      <c r="B209" s="42">
        <v>196</v>
      </c>
      <c r="C209" s="59">
        <v>39114</v>
      </c>
      <c r="D209" s="65">
        <v>6203</v>
      </c>
      <c r="E209" s="60">
        <f t="shared" si="10"/>
        <v>9.1875</v>
      </c>
      <c r="F209" s="60">
        <f t="shared" si="12"/>
        <v>26.772649625292441</v>
      </c>
      <c r="G209" s="62" t="s">
        <v>216</v>
      </c>
      <c r="H209" t="s">
        <v>399</v>
      </c>
      <c r="I209" s="31">
        <v>71</v>
      </c>
      <c r="J209" s="31">
        <f t="shared" si="11"/>
        <v>6.65625</v>
      </c>
      <c r="K209" s="31">
        <f t="shared" si="9"/>
        <v>30.62095986942284</v>
      </c>
    </row>
    <row r="210" spans="1:11" ht="12.75" x14ac:dyDescent="0.2">
      <c r="A210" s="41"/>
      <c r="B210" s="42">
        <v>197</v>
      </c>
      <c r="C210" s="59">
        <v>39142</v>
      </c>
      <c r="D210" s="65">
        <v>6315</v>
      </c>
      <c r="E210" s="60">
        <f t="shared" si="10"/>
        <v>9.234375</v>
      </c>
      <c r="F210" s="60">
        <f t="shared" si="12"/>
        <v>41.796516461224002</v>
      </c>
      <c r="G210" s="62" t="s">
        <v>217</v>
      </c>
      <c r="H210" t="s">
        <v>400</v>
      </c>
      <c r="I210" s="31">
        <v>72</v>
      </c>
      <c r="J210" s="31">
        <f t="shared" si="11"/>
        <v>6.75</v>
      </c>
      <c r="K210" s="31">
        <f t="shared" si="9"/>
        <v>46.967696713256558</v>
      </c>
    </row>
    <row r="211" spans="1:11" ht="12.75" x14ac:dyDescent="0.2">
      <c r="A211" s="41"/>
      <c r="B211" s="42">
        <v>198</v>
      </c>
      <c r="C211" s="59">
        <v>39173</v>
      </c>
      <c r="D211" s="65">
        <v>6450</v>
      </c>
      <c r="E211" s="60">
        <f t="shared" si="10"/>
        <v>9.28125</v>
      </c>
      <c r="F211" s="60">
        <f t="shared" si="12"/>
        <v>28.733866794472323</v>
      </c>
      <c r="G211" s="62" t="s">
        <v>218</v>
      </c>
      <c r="H211" t="s">
        <v>401</v>
      </c>
      <c r="I211" s="31">
        <v>73</v>
      </c>
      <c r="J211" s="31">
        <f t="shared" si="11"/>
        <v>6.84375</v>
      </c>
      <c r="K211" s="31">
        <f t="shared" si="9"/>
        <v>21.550396488977782</v>
      </c>
    </row>
    <row r="212" spans="1:11" ht="12.75" x14ac:dyDescent="0.2">
      <c r="A212" s="41"/>
      <c r="B212" s="42">
        <v>199</v>
      </c>
      <c r="C212" s="59">
        <v>39203</v>
      </c>
      <c r="D212" s="65">
        <v>6449</v>
      </c>
      <c r="E212" s="60">
        <f t="shared" si="10"/>
        <v>9.328125</v>
      </c>
      <c r="F212" s="60">
        <f t="shared" si="12"/>
        <v>35.619524289303719</v>
      </c>
      <c r="G212" s="62" t="s">
        <v>219</v>
      </c>
      <c r="H212" t="s">
        <v>402</v>
      </c>
      <c r="I212" s="31">
        <v>74</v>
      </c>
      <c r="J212" s="31">
        <f t="shared" si="11"/>
        <v>6.9375</v>
      </c>
      <c r="K212" s="31">
        <f t="shared" si="9"/>
        <v>18.669482787971791</v>
      </c>
    </row>
    <row r="213" spans="1:11" ht="12.75" x14ac:dyDescent="0.2">
      <c r="A213" s="41"/>
      <c r="B213" s="42">
        <v>200</v>
      </c>
      <c r="C213" s="59">
        <v>39234</v>
      </c>
      <c r="D213" s="65">
        <v>6676</v>
      </c>
      <c r="E213" s="60">
        <f t="shared" si="10"/>
        <v>9.375</v>
      </c>
      <c r="F213" s="60">
        <f t="shared" si="12"/>
        <v>61.301696115911128</v>
      </c>
      <c r="G213" s="62" t="s">
        <v>220</v>
      </c>
      <c r="H213" t="s">
        <v>403</v>
      </c>
      <c r="I213" s="31">
        <v>75</v>
      </c>
      <c r="J213" s="31">
        <f t="shared" si="11"/>
        <v>7.03125</v>
      </c>
      <c r="K213" s="31">
        <f t="shared" si="9"/>
        <v>34.332485049671376</v>
      </c>
    </row>
    <row r="214" spans="1:11" ht="12.75" x14ac:dyDescent="0.2">
      <c r="A214" s="41"/>
      <c r="B214" s="42">
        <v>201</v>
      </c>
      <c r="C214" s="59">
        <v>39264</v>
      </c>
      <c r="D214" s="65">
        <v>6607</v>
      </c>
      <c r="E214" s="60">
        <f t="shared" si="10"/>
        <v>9.421875</v>
      </c>
      <c r="F214" s="60">
        <f t="shared" si="12"/>
        <v>55.100099539689708</v>
      </c>
      <c r="G214" s="62" t="s">
        <v>221</v>
      </c>
      <c r="H214" t="s">
        <v>404</v>
      </c>
      <c r="I214" s="31">
        <v>76</v>
      </c>
      <c r="J214" s="31">
        <f t="shared" si="11"/>
        <v>7.125</v>
      </c>
      <c r="K214" s="31">
        <f t="shared" si="9"/>
        <v>48.51777362295001</v>
      </c>
    </row>
    <row r="215" spans="1:11" ht="12.75" x14ac:dyDescent="0.2">
      <c r="A215" s="41"/>
      <c r="B215" s="42">
        <v>202</v>
      </c>
      <c r="C215" s="59">
        <v>39295</v>
      </c>
      <c r="D215" s="65">
        <v>6250</v>
      </c>
      <c r="E215" s="60">
        <f t="shared" si="10"/>
        <v>9.46875</v>
      </c>
      <c r="F215" s="60">
        <f t="shared" si="12"/>
        <v>65.693584656469952</v>
      </c>
      <c r="G215" s="62" t="s">
        <v>222</v>
      </c>
      <c r="H215" t="s">
        <v>405</v>
      </c>
      <c r="I215" s="31">
        <v>77</v>
      </c>
      <c r="J215" s="31">
        <f t="shared" si="11"/>
        <v>7.21875</v>
      </c>
      <c r="K215" s="31">
        <f t="shared" si="9"/>
        <v>14.414654862611805</v>
      </c>
    </row>
    <row r="216" spans="1:11" ht="12.75" x14ac:dyDescent="0.2">
      <c r="A216" s="41"/>
      <c r="B216" s="42">
        <v>203</v>
      </c>
      <c r="C216" s="59">
        <v>39326</v>
      </c>
      <c r="D216" s="65">
        <v>6303</v>
      </c>
      <c r="E216" s="60">
        <f t="shared" si="10"/>
        <v>9.515625</v>
      </c>
      <c r="F216" s="60">
        <f t="shared" si="12"/>
        <v>36.600277048113284</v>
      </c>
      <c r="G216" s="62" t="s">
        <v>223</v>
      </c>
      <c r="H216" t="s">
        <v>406</v>
      </c>
      <c r="I216" s="31">
        <v>78</v>
      </c>
      <c r="J216" s="31">
        <f t="shared" si="11"/>
        <v>7.3125</v>
      </c>
      <c r="K216" s="31">
        <f t="shared" si="9"/>
        <v>21.984177044802554</v>
      </c>
    </row>
    <row r="217" spans="1:11" ht="12.75" x14ac:dyDescent="0.2">
      <c r="A217" s="41"/>
      <c r="B217" s="42">
        <v>204</v>
      </c>
      <c r="C217" s="59">
        <v>39356</v>
      </c>
      <c r="D217" s="65">
        <v>6466</v>
      </c>
      <c r="E217" s="60">
        <f t="shared" si="10"/>
        <v>9.5625</v>
      </c>
      <c r="F217" s="60">
        <f t="shared" si="12"/>
        <v>36.152506712676086</v>
      </c>
      <c r="G217" s="62" t="s">
        <v>224</v>
      </c>
      <c r="H217" t="s">
        <v>407</v>
      </c>
      <c r="I217" s="31">
        <v>79</v>
      </c>
      <c r="J217" s="31">
        <f t="shared" si="11"/>
        <v>7.40625</v>
      </c>
      <c r="K217" s="31">
        <f t="shared" si="9"/>
        <v>20.146457995320429</v>
      </c>
    </row>
    <row r="218" spans="1:11" ht="12.75" x14ac:dyDescent="0.2">
      <c r="A218" s="41"/>
      <c r="B218" s="42">
        <v>205</v>
      </c>
      <c r="C218" s="59">
        <v>39387</v>
      </c>
      <c r="D218" s="65">
        <v>6721</v>
      </c>
      <c r="E218" s="60">
        <f t="shared" si="10"/>
        <v>9.609375</v>
      </c>
      <c r="F218" s="60">
        <f t="shared" si="12"/>
        <v>32.513090879368939</v>
      </c>
      <c r="G218" s="62" t="s">
        <v>225</v>
      </c>
      <c r="H218" t="s">
        <v>408</v>
      </c>
      <c r="I218" s="31">
        <v>80</v>
      </c>
      <c r="J218" s="31">
        <f t="shared" si="11"/>
        <v>7.5</v>
      </c>
      <c r="K218" s="31">
        <f t="shared" si="9"/>
        <v>30.377910481766531</v>
      </c>
    </row>
    <row r="219" spans="1:11" ht="12.75" x14ac:dyDescent="0.2">
      <c r="A219" s="41"/>
      <c r="B219" s="42">
        <v>206</v>
      </c>
      <c r="C219" s="59">
        <v>39417</v>
      </c>
      <c r="D219" s="65">
        <v>6410</v>
      </c>
      <c r="E219" s="60">
        <f t="shared" si="10"/>
        <v>9.65625</v>
      </c>
      <c r="F219" s="60">
        <f t="shared" si="12"/>
        <v>53.250062496108725</v>
      </c>
      <c r="G219" s="62" t="s">
        <v>226</v>
      </c>
      <c r="H219" t="s">
        <v>409</v>
      </c>
      <c r="I219" s="31">
        <v>81</v>
      </c>
      <c r="J219" s="31">
        <f t="shared" si="11"/>
        <v>7.59375</v>
      </c>
      <c r="K219" s="31">
        <f t="shared" si="9"/>
        <v>25.38425343685898</v>
      </c>
    </row>
    <row r="220" spans="1:11" ht="12.75" x14ac:dyDescent="0.2">
      <c r="A220" s="41"/>
      <c r="B220" s="42">
        <v>207</v>
      </c>
      <c r="C220" s="59">
        <v>39448</v>
      </c>
      <c r="D220" s="65">
        <v>6456</v>
      </c>
      <c r="E220" s="60">
        <f t="shared" si="10"/>
        <v>9.703125</v>
      </c>
      <c r="F220" s="60">
        <f t="shared" si="12"/>
        <v>42.708109405302672</v>
      </c>
      <c r="G220" s="62" t="s">
        <v>227</v>
      </c>
      <c r="H220" t="s">
        <v>410</v>
      </c>
      <c r="I220" s="31">
        <v>82</v>
      </c>
      <c r="J220" s="31">
        <f t="shared" si="11"/>
        <v>7.6875</v>
      </c>
      <c r="K220" s="31">
        <f t="shared" si="9"/>
        <v>28.828990069414356</v>
      </c>
    </row>
    <row r="221" spans="1:11" ht="12.75" x14ac:dyDescent="0.2">
      <c r="A221" s="41"/>
      <c r="B221" s="42">
        <v>208</v>
      </c>
      <c r="C221" s="59">
        <v>39479</v>
      </c>
      <c r="D221" s="65">
        <v>5879</v>
      </c>
      <c r="E221" s="60">
        <f t="shared" si="10"/>
        <v>9.75</v>
      </c>
      <c r="F221" s="60">
        <f t="shared" si="12"/>
        <v>60.464302053318868</v>
      </c>
      <c r="G221" s="62" t="s">
        <v>228</v>
      </c>
      <c r="H221" t="s">
        <v>411</v>
      </c>
      <c r="I221" s="31">
        <v>83</v>
      </c>
      <c r="J221" s="31">
        <f t="shared" si="11"/>
        <v>7.78125</v>
      </c>
      <c r="K221" s="31">
        <f t="shared" si="9"/>
        <v>17.08712772408084</v>
      </c>
    </row>
    <row r="222" spans="1:11" ht="12.75" x14ac:dyDescent="0.2">
      <c r="A222" s="41"/>
      <c r="B222" s="42">
        <v>209</v>
      </c>
      <c r="C222" s="59">
        <v>39508</v>
      </c>
      <c r="D222" s="65">
        <v>5884</v>
      </c>
      <c r="E222" s="60">
        <f t="shared" si="10"/>
        <v>9.796875</v>
      </c>
      <c r="F222" s="60">
        <f t="shared" si="12"/>
        <v>54.615765475022542</v>
      </c>
      <c r="G222" s="62" t="s">
        <v>229</v>
      </c>
      <c r="H222" t="s">
        <v>412</v>
      </c>
      <c r="I222" s="31">
        <v>84</v>
      </c>
      <c r="J222" s="31">
        <f t="shared" si="11"/>
        <v>7.875</v>
      </c>
      <c r="K222" s="31">
        <f t="shared" si="9"/>
        <v>28.491773849758751</v>
      </c>
    </row>
    <row r="223" spans="1:11" ht="12.75" x14ac:dyDescent="0.2">
      <c r="A223" s="41"/>
      <c r="B223" s="42">
        <v>210</v>
      </c>
      <c r="C223" s="59">
        <v>39539</v>
      </c>
      <c r="D223" s="65">
        <v>5702</v>
      </c>
      <c r="E223" s="60">
        <f t="shared" si="10"/>
        <v>9.84375</v>
      </c>
      <c r="F223" s="60">
        <f t="shared" si="12"/>
        <v>58.194357340608128</v>
      </c>
      <c r="G223" s="62" t="s">
        <v>230</v>
      </c>
      <c r="H223" t="s">
        <v>413</v>
      </c>
      <c r="I223" s="31">
        <v>85</v>
      </c>
      <c r="J223" s="31">
        <f t="shared" si="11"/>
        <v>7.96875</v>
      </c>
      <c r="K223" s="31">
        <f t="shared" si="9"/>
        <v>25.085900530852133</v>
      </c>
    </row>
    <row r="224" spans="1:11" ht="12.75" x14ac:dyDescent="0.2">
      <c r="A224" s="41"/>
      <c r="B224" s="42">
        <v>211</v>
      </c>
      <c r="C224" s="59">
        <v>39569</v>
      </c>
      <c r="D224" s="65">
        <v>6087</v>
      </c>
      <c r="E224" s="60">
        <f t="shared" si="10"/>
        <v>9.890625</v>
      </c>
      <c r="F224" s="60">
        <f t="shared" si="12"/>
        <v>71.269335877134338</v>
      </c>
      <c r="G224" s="62" t="s">
        <v>231</v>
      </c>
      <c r="H224" t="s">
        <v>414</v>
      </c>
      <c r="I224" s="31">
        <v>86</v>
      </c>
      <c r="J224" s="31">
        <f t="shared" si="11"/>
        <v>8.0625</v>
      </c>
      <c r="K224" s="31">
        <f t="shared" si="9"/>
        <v>25.409312582804017</v>
      </c>
    </row>
    <row r="225" spans="1:11" ht="12.75" x14ac:dyDescent="0.2">
      <c r="A225" s="41"/>
      <c r="B225" s="42">
        <v>212</v>
      </c>
      <c r="C225" s="59">
        <v>39600</v>
      </c>
      <c r="D225" s="65">
        <v>6053</v>
      </c>
      <c r="E225" s="60">
        <f t="shared" si="10"/>
        <v>9.9375</v>
      </c>
      <c r="F225" s="60">
        <f t="shared" si="12"/>
        <v>45.545413885625187</v>
      </c>
      <c r="G225" s="62" t="s">
        <v>232</v>
      </c>
      <c r="H225" t="s">
        <v>415</v>
      </c>
      <c r="I225" s="31">
        <v>87</v>
      </c>
      <c r="J225" s="31">
        <f t="shared" si="11"/>
        <v>8.15625</v>
      </c>
      <c r="K225" s="31">
        <f t="shared" si="9"/>
        <v>25.406892863226687</v>
      </c>
    </row>
    <row r="226" spans="1:11" ht="12.75" x14ac:dyDescent="0.2">
      <c r="A226" s="41"/>
      <c r="B226" s="42">
        <v>213</v>
      </c>
      <c r="C226" s="59">
        <v>39630</v>
      </c>
      <c r="D226" s="65">
        <v>5625</v>
      </c>
      <c r="E226" s="60">
        <f t="shared" si="10"/>
        <v>9.984375</v>
      </c>
      <c r="F226" s="60">
        <f t="shared" si="12"/>
        <v>60.667479467809599</v>
      </c>
      <c r="G226" s="62" t="s">
        <v>233</v>
      </c>
      <c r="H226" t="s">
        <v>416</v>
      </c>
      <c r="I226" s="31">
        <v>88</v>
      </c>
      <c r="J226" s="31">
        <f t="shared" si="11"/>
        <v>8.25</v>
      </c>
      <c r="K226" s="31">
        <f t="shared" si="9"/>
        <v>24.585252160614754</v>
      </c>
    </row>
    <row r="227" spans="1:11" ht="12.75" x14ac:dyDescent="0.2">
      <c r="A227" s="41"/>
      <c r="B227" s="42">
        <v>214</v>
      </c>
      <c r="C227" s="59">
        <v>39661</v>
      </c>
      <c r="D227" s="65">
        <v>5110</v>
      </c>
      <c r="E227" s="60">
        <f t="shared" si="10"/>
        <v>10.03125</v>
      </c>
      <c r="F227" s="60">
        <f t="shared" si="12"/>
        <v>26.253665130863489</v>
      </c>
      <c r="G227" s="62" t="s">
        <v>234</v>
      </c>
      <c r="H227" t="s">
        <v>417</v>
      </c>
      <c r="I227" s="31">
        <v>89</v>
      </c>
      <c r="J227" s="31">
        <f t="shared" si="11"/>
        <v>8.34375</v>
      </c>
      <c r="K227" s="31">
        <f t="shared" si="9"/>
        <v>41.316852505071978</v>
      </c>
    </row>
    <row r="228" spans="1:11" ht="12.75" x14ac:dyDescent="0.2">
      <c r="A228" s="41"/>
      <c r="B228" s="42">
        <v>215</v>
      </c>
      <c r="C228" s="59">
        <v>39692</v>
      </c>
      <c r="D228" s="65">
        <v>5636</v>
      </c>
      <c r="E228" s="60">
        <f t="shared" si="10"/>
        <v>10.078125</v>
      </c>
      <c r="F228" s="60">
        <f t="shared" si="12"/>
        <v>56.489010384700734</v>
      </c>
      <c r="G228" s="62" t="s">
        <v>235</v>
      </c>
      <c r="H228" t="s">
        <v>418</v>
      </c>
      <c r="I228" s="31">
        <v>90</v>
      </c>
      <c r="J228" s="31">
        <f t="shared" si="11"/>
        <v>8.4375</v>
      </c>
      <c r="K228" s="31">
        <f t="shared" si="9"/>
        <v>8.4470338473242652</v>
      </c>
    </row>
    <row r="229" spans="1:11" ht="12.75" x14ac:dyDescent="0.2">
      <c r="A229" s="41"/>
      <c r="B229" s="42">
        <v>216</v>
      </c>
      <c r="C229" s="59">
        <v>39722</v>
      </c>
      <c r="D229" s="65">
        <v>4902</v>
      </c>
      <c r="E229" s="60">
        <f t="shared" si="10"/>
        <v>10.125</v>
      </c>
      <c r="F229" s="60">
        <f t="shared" si="12"/>
        <v>49.547964739842612</v>
      </c>
      <c r="G229" s="62" t="s">
        <v>236</v>
      </c>
      <c r="H229" t="s">
        <v>419</v>
      </c>
      <c r="I229" s="31">
        <v>91</v>
      </c>
      <c r="J229" s="31">
        <f t="shared" si="11"/>
        <v>8.53125</v>
      </c>
      <c r="K229" s="31">
        <f t="shared" si="9"/>
        <v>8.2539942663491939</v>
      </c>
    </row>
    <row r="230" spans="1:11" ht="12.75" x14ac:dyDescent="0.2">
      <c r="A230" s="41"/>
      <c r="B230" s="42">
        <v>217</v>
      </c>
      <c r="C230" s="59">
        <v>39753</v>
      </c>
      <c r="D230" s="65">
        <v>4291</v>
      </c>
      <c r="E230" s="60">
        <f t="shared" si="10"/>
        <v>10.171875</v>
      </c>
      <c r="F230" s="60">
        <f t="shared" si="12"/>
        <v>63.353228941488119</v>
      </c>
      <c r="G230" s="62" t="s">
        <v>237</v>
      </c>
      <c r="H230" t="s">
        <v>420</v>
      </c>
      <c r="I230" s="31">
        <v>92</v>
      </c>
      <c r="J230" s="31">
        <f t="shared" si="11"/>
        <v>8.625</v>
      </c>
      <c r="K230" s="31">
        <f t="shared" si="9"/>
        <v>33.455521044220276</v>
      </c>
    </row>
    <row r="231" spans="1:11" ht="12.75" x14ac:dyDescent="0.2">
      <c r="A231" s="41"/>
      <c r="B231" s="42">
        <v>218</v>
      </c>
      <c r="C231" s="59">
        <v>39783</v>
      </c>
      <c r="D231" s="65">
        <v>4288</v>
      </c>
      <c r="E231" s="60">
        <f t="shared" si="10"/>
        <v>10.21875</v>
      </c>
      <c r="F231" s="60">
        <f t="shared" si="12"/>
        <v>52.630842348230182</v>
      </c>
      <c r="G231" s="62" t="s">
        <v>238</v>
      </c>
      <c r="H231" t="s">
        <v>421</v>
      </c>
      <c r="I231" s="31">
        <v>93</v>
      </c>
      <c r="J231" s="31">
        <f t="shared" si="11"/>
        <v>8.71875</v>
      </c>
      <c r="K231" s="31">
        <f t="shared" si="9"/>
        <v>35.974657643629918</v>
      </c>
    </row>
    <row r="232" spans="1:11" ht="12.75" x14ac:dyDescent="0.2">
      <c r="A232" s="41"/>
      <c r="B232" s="42">
        <v>219</v>
      </c>
      <c r="C232" s="59">
        <v>39814</v>
      </c>
      <c r="D232" s="65">
        <v>4434</v>
      </c>
      <c r="E232" s="60">
        <f t="shared" si="10"/>
        <v>10.265625</v>
      </c>
      <c r="F232" s="60">
        <f t="shared" si="12"/>
        <v>26.725044651849803</v>
      </c>
      <c r="G232" s="62" t="s">
        <v>239</v>
      </c>
      <c r="H232" t="s">
        <v>422</v>
      </c>
      <c r="I232" s="31">
        <v>94</v>
      </c>
      <c r="J232" s="31">
        <f t="shared" si="11"/>
        <v>8.8125</v>
      </c>
      <c r="K232" s="31">
        <f t="shared" si="9"/>
        <v>10.615040733872737</v>
      </c>
    </row>
    <row r="233" spans="1:11" ht="12.75" x14ac:dyDescent="0.2">
      <c r="A233" s="41"/>
      <c r="B233" s="42">
        <v>220</v>
      </c>
      <c r="C233" s="59">
        <v>39845</v>
      </c>
      <c r="D233" s="65">
        <v>4149</v>
      </c>
      <c r="E233" s="60">
        <f t="shared" si="10"/>
        <v>10.3125</v>
      </c>
      <c r="F233" s="60">
        <f t="shared" si="12"/>
        <v>40.994917874086688</v>
      </c>
      <c r="G233" s="62" t="s">
        <v>240</v>
      </c>
      <c r="H233" t="s">
        <v>423</v>
      </c>
      <c r="I233" s="31">
        <v>95</v>
      </c>
      <c r="J233" s="31">
        <f t="shared" si="11"/>
        <v>8.90625</v>
      </c>
      <c r="K233" s="31">
        <f t="shared" si="9"/>
        <v>52.521357623424727</v>
      </c>
    </row>
    <row r="234" spans="1:11" ht="12.75" x14ac:dyDescent="0.2">
      <c r="A234" s="41"/>
      <c r="B234" s="42">
        <v>221</v>
      </c>
      <c r="C234" s="59">
        <v>39873</v>
      </c>
      <c r="D234" s="65">
        <v>3830</v>
      </c>
      <c r="E234" s="60">
        <f t="shared" si="10"/>
        <v>10.359375</v>
      </c>
      <c r="F234" s="60">
        <f t="shared" si="12"/>
        <v>44.381634349902704</v>
      </c>
      <c r="G234" s="62" t="s">
        <v>241</v>
      </c>
      <c r="H234" t="s">
        <v>424</v>
      </c>
      <c r="I234" s="31">
        <v>96</v>
      </c>
      <c r="J234" s="31">
        <f t="shared" si="11"/>
        <v>9</v>
      </c>
      <c r="K234" s="31">
        <f t="shared" si="9"/>
        <v>58.695240939051764</v>
      </c>
    </row>
    <row r="235" spans="1:11" ht="12.75" x14ac:dyDescent="0.2">
      <c r="A235" s="41"/>
      <c r="B235" s="42">
        <v>222</v>
      </c>
      <c r="C235" s="59">
        <v>39904</v>
      </c>
      <c r="D235" s="65">
        <v>3926</v>
      </c>
      <c r="E235" s="60">
        <f t="shared" si="10"/>
        <v>10.40625</v>
      </c>
      <c r="F235" s="60">
        <f t="shared" si="12"/>
        <v>75.839353933881938</v>
      </c>
      <c r="G235" s="62" t="s">
        <v>242</v>
      </c>
      <c r="H235" t="s">
        <v>425</v>
      </c>
      <c r="I235" s="31">
        <v>97</v>
      </c>
      <c r="J235" s="31">
        <f t="shared" si="11"/>
        <v>9.09375</v>
      </c>
      <c r="K235" s="31">
        <f t="shared" ref="K235:K266" si="13">2/$J$4 *IMABS( H235)</f>
        <v>23.334230823513327</v>
      </c>
    </row>
    <row r="236" spans="1:11" ht="12.75" x14ac:dyDescent="0.2">
      <c r="A236" s="41"/>
      <c r="B236" s="42">
        <v>223</v>
      </c>
      <c r="C236" s="59">
        <v>39934</v>
      </c>
      <c r="D236" s="65">
        <v>4243</v>
      </c>
      <c r="E236" s="60">
        <f t="shared" si="10"/>
        <v>10.453125</v>
      </c>
      <c r="F236" s="60">
        <f t="shared" si="12"/>
        <v>81.672815887295201</v>
      </c>
      <c r="G236" s="62" t="s">
        <v>243</v>
      </c>
      <c r="H236" t="s">
        <v>426</v>
      </c>
      <c r="I236" s="31">
        <v>98</v>
      </c>
      <c r="J236" s="31">
        <f t="shared" si="11"/>
        <v>9.1875</v>
      </c>
      <c r="K236" s="31">
        <f t="shared" si="13"/>
        <v>41.175334429444483</v>
      </c>
    </row>
    <row r="237" spans="1:11" ht="12.75" x14ac:dyDescent="0.2">
      <c r="A237" s="41"/>
      <c r="B237" s="42">
        <v>224</v>
      </c>
      <c r="C237" s="59">
        <v>39965</v>
      </c>
      <c r="D237" s="65">
        <v>4417</v>
      </c>
      <c r="E237" s="60">
        <f t="shared" si="10"/>
        <v>10.5</v>
      </c>
      <c r="F237" s="60">
        <f t="shared" si="12"/>
        <v>73.160318015664174</v>
      </c>
      <c r="G237" s="62" t="s">
        <v>244</v>
      </c>
      <c r="H237" t="s">
        <v>427</v>
      </c>
      <c r="I237" s="31">
        <v>99</v>
      </c>
      <c r="J237" s="31">
        <f t="shared" si="11"/>
        <v>9.28125</v>
      </c>
      <c r="K237" s="31">
        <f t="shared" si="13"/>
        <v>36.544220331127548</v>
      </c>
    </row>
    <row r="238" spans="1:11" ht="12.75" x14ac:dyDescent="0.2">
      <c r="A238" s="41"/>
      <c r="B238" s="42">
        <v>225</v>
      </c>
      <c r="C238" s="59">
        <v>39995</v>
      </c>
      <c r="D238" s="65">
        <v>4340</v>
      </c>
      <c r="E238" s="60">
        <f t="shared" si="10"/>
        <v>10.546875</v>
      </c>
      <c r="F238" s="60">
        <f t="shared" si="12"/>
        <v>69.67962855228518</v>
      </c>
      <c r="G238" s="62" t="s">
        <v>245</v>
      </c>
      <c r="H238" t="s">
        <v>428</v>
      </c>
      <c r="I238" s="31">
        <v>100</v>
      </c>
      <c r="J238" s="31">
        <f t="shared" si="11"/>
        <v>9.375</v>
      </c>
      <c r="K238" s="31">
        <f t="shared" si="13"/>
        <v>22.234105318886762</v>
      </c>
    </row>
    <row r="239" spans="1:11" ht="12.75" x14ac:dyDescent="0.2">
      <c r="A239" s="41"/>
      <c r="B239" s="42">
        <v>226</v>
      </c>
      <c r="C239" s="59">
        <v>40026</v>
      </c>
      <c r="D239" s="65">
        <v>4628</v>
      </c>
      <c r="E239" s="60">
        <f t="shared" si="10"/>
        <v>10.59375</v>
      </c>
      <c r="F239" s="60">
        <f t="shared" si="12"/>
        <v>33.542545081785029</v>
      </c>
      <c r="G239" s="62" t="s">
        <v>246</v>
      </c>
      <c r="H239" t="s">
        <v>429</v>
      </c>
      <c r="I239" s="31">
        <v>101</v>
      </c>
      <c r="J239" s="31">
        <f t="shared" si="11"/>
        <v>9.46875</v>
      </c>
      <c r="K239" s="31">
        <f t="shared" si="13"/>
        <v>2.825054843754915</v>
      </c>
    </row>
    <row r="240" spans="1:11" ht="12.75" x14ac:dyDescent="0.2">
      <c r="A240" s="41"/>
      <c r="B240" s="42">
        <v>227</v>
      </c>
      <c r="C240" s="59">
        <v>40057</v>
      </c>
      <c r="D240" s="65">
        <v>4819</v>
      </c>
      <c r="E240" s="60">
        <f t="shared" si="10"/>
        <v>10.640625</v>
      </c>
      <c r="F240" s="60">
        <f t="shared" si="12"/>
        <v>115.4367242330818</v>
      </c>
      <c r="G240" s="62" t="s">
        <v>247</v>
      </c>
      <c r="H240" t="s">
        <v>430</v>
      </c>
      <c r="I240" s="31">
        <v>102</v>
      </c>
      <c r="J240" s="31">
        <f t="shared" si="11"/>
        <v>9.5625</v>
      </c>
      <c r="K240" s="31">
        <f t="shared" si="13"/>
        <v>39.054368557434685</v>
      </c>
    </row>
    <row r="241" spans="1:11" ht="12.75" x14ac:dyDescent="0.2">
      <c r="A241" s="41"/>
      <c r="B241" s="42">
        <v>228</v>
      </c>
      <c r="C241" s="59">
        <v>40087</v>
      </c>
      <c r="D241" s="65">
        <v>5140</v>
      </c>
      <c r="E241" s="60">
        <f t="shared" si="10"/>
        <v>10.6875</v>
      </c>
      <c r="F241" s="60">
        <f t="shared" si="12"/>
        <v>37.839658716948584</v>
      </c>
      <c r="G241" s="62" t="s">
        <v>248</v>
      </c>
      <c r="H241" t="s">
        <v>431</v>
      </c>
      <c r="I241" s="31">
        <v>103</v>
      </c>
      <c r="J241" s="31">
        <f t="shared" si="11"/>
        <v>9.65625</v>
      </c>
      <c r="K241" s="31">
        <f t="shared" si="13"/>
        <v>35.285754529907898</v>
      </c>
    </row>
    <row r="242" spans="1:11" ht="12.75" x14ac:dyDescent="0.2">
      <c r="A242" s="41"/>
      <c r="B242" s="42">
        <v>229</v>
      </c>
      <c r="C242" s="59">
        <v>40118</v>
      </c>
      <c r="D242" s="65">
        <v>5131</v>
      </c>
      <c r="E242" s="60">
        <f t="shared" si="10"/>
        <v>10.734375</v>
      </c>
      <c r="F242" s="60">
        <f t="shared" si="12"/>
        <v>73.137971714588673</v>
      </c>
      <c r="G242" s="62" t="s">
        <v>249</v>
      </c>
      <c r="H242" t="s">
        <v>432</v>
      </c>
      <c r="I242" s="31">
        <v>104</v>
      </c>
      <c r="J242" s="31">
        <f t="shared" si="11"/>
        <v>9.75</v>
      </c>
      <c r="K242" s="31">
        <f t="shared" si="13"/>
        <v>19.422530453660574</v>
      </c>
    </row>
    <row r="243" spans="1:11" ht="12.75" x14ac:dyDescent="0.2">
      <c r="A243" s="41"/>
      <c r="B243" s="42">
        <v>230</v>
      </c>
      <c r="C243" s="59">
        <v>40148</v>
      </c>
      <c r="D243" s="65">
        <v>5190</v>
      </c>
      <c r="E243" s="60">
        <f t="shared" si="10"/>
        <v>10.78125</v>
      </c>
      <c r="F243" s="60">
        <f t="shared" si="12"/>
        <v>52.297837274000351</v>
      </c>
      <c r="G243" s="62" t="s">
        <v>250</v>
      </c>
      <c r="H243" t="s">
        <v>433</v>
      </c>
      <c r="I243" s="31">
        <v>105</v>
      </c>
      <c r="J243" s="31">
        <f t="shared" si="11"/>
        <v>9.84375</v>
      </c>
      <c r="K243" s="31">
        <f t="shared" si="13"/>
        <v>5.9786139434895604</v>
      </c>
    </row>
    <row r="244" spans="1:11" ht="12.75" x14ac:dyDescent="0.2">
      <c r="A244" s="41"/>
      <c r="B244" s="42">
        <v>231</v>
      </c>
      <c r="C244" s="59">
        <v>40179</v>
      </c>
      <c r="D244" s="65">
        <v>5412</v>
      </c>
      <c r="E244" s="60">
        <f t="shared" si="10"/>
        <v>10.828125</v>
      </c>
      <c r="F244" s="60">
        <f t="shared" si="12"/>
        <v>27.184370726115304</v>
      </c>
      <c r="G244" s="62" t="s">
        <v>251</v>
      </c>
      <c r="H244" t="s">
        <v>434</v>
      </c>
      <c r="I244" s="31">
        <v>106</v>
      </c>
      <c r="J244" s="31">
        <f t="shared" si="11"/>
        <v>9.9375</v>
      </c>
      <c r="K244" s="31">
        <f t="shared" si="13"/>
        <v>34.366926690308659</v>
      </c>
    </row>
    <row r="245" spans="1:11" ht="12.75" x14ac:dyDescent="0.2">
      <c r="A245" s="41"/>
      <c r="B245" s="42">
        <v>232</v>
      </c>
      <c r="C245" s="59">
        <v>40210</v>
      </c>
      <c r="D245" s="65">
        <v>5217</v>
      </c>
      <c r="E245" s="60">
        <f t="shared" si="10"/>
        <v>10.875</v>
      </c>
      <c r="F245" s="60">
        <f t="shared" si="12"/>
        <v>91.12408150875163</v>
      </c>
      <c r="G245" s="62" t="s">
        <v>252</v>
      </c>
      <c r="H245" t="s">
        <v>435</v>
      </c>
      <c r="I245" s="31">
        <v>107</v>
      </c>
      <c r="J245" s="31">
        <f t="shared" si="11"/>
        <v>10.03125</v>
      </c>
      <c r="K245" s="31">
        <f t="shared" si="13"/>
        <v>12.258814889261384</v>
      </c>
    </row>
    <row r="246" spans="1:11" ht="12.75" x14ac:dyDescent="0.2">
      <c r="A246" s="41"/>
      <c r="B246" s="42">
        <v>233</v>
      </c>
      <c r="C246" s="59">
        <v>40238</v>
      </c>
      <c r="D246" s="65">
        <v>5315</v>
      </c>
      <c r="E246" s="60">
        <f t="shared" si="10"/>
        <v>10.921875</v>
      </c>
      <c r="F246" s="60">
        <f t="shared" si="12"/>
        <v>103.28786033350656</v>
      </c>
      <c r="G246" s="62" t="s">
        <v>253</v>
      </c>
      <c r="H246" t="s">
        <v>436</v>
      </c>
      <c r="I246" s="31">
        <v>108</v>
      </c>
      <c r="J246" s="31">
        <f t="shared" si="11"/>
        <v>10.125</v>
      </c>
      <c r="K246" s="31">
        <f t="shared" si="13"/>
        <v>56.746788961461085</v>
      </c>
    </row>
    <row r="247" spans="1:11" ht="12.75" x14ac:dyDescent="0.2">
      <c r="A247" s="41"/>
      <c r="B247" s="42">
        <v>234</v>
      </c>
      <c r="C247" s="59">
        <v>40269</v>
      </c>
      <c r="D247" s="65">
        <v>5714</v>
      </c>
      <c r="E247" s="60">
        <f t="shared" si="10"/>
        <v>10.96875</v>
      </c>
      <c r="F247" s="60">
        <f t="shared" si="12"/>
        <v>55.573044847407665</v>
      </c>
      <c r="G247" s="62" t="s">
        <v>254</v>
      </c>
      <c r="H247" t="s">
        <v>437</v>
      </c>
      <c r="I247" s="31">
        <v>109</v>
      </c>
      <c r="J247" s="31">
        <f t="shared" si="11"/>
        <v>10.21875</v>
      </c>
      <c r="K247" s="31">
        <f t="shared" si="13"/>
        <v>60.03098261983137</v>
      </c>
    </row>
    <row r="248" spans="1:11" ht="12.75" x14ac:dyDescent="0.2">
      <c r="A248" s="41"/>
      <c r="B248" s="42">
        <v>235</v>
      </c>
      <c r="C248" s="59">
        <v>40299</v>
      </c>
      <c r="D248" s="65">
        <v>5411</v>
      </c>
      <c r="E248" s="60">
        <f t="shared" si="10"/>
        <v>11.015625</v>
      </c>
      <c r="F248" s="60">
        <f t="shared" si="12"/>
        <v>120.69701805592085</v>
      </c>
      <c r="G248" s="62" t="s">
        <v>255</v>
      </c>
      <c r="H248" t="s">
        <v>438</v>
      </c>
      <c r="I248" s="31">
        <v>110</v>
      </c>
      <c r="J248" s="31">
        <f t="shared" si="11"/>
        <v>10.3125</v>
      </c>
      <c r="K248" s="31">
        <f t="shared" si="13"/>
        <v>69.348987846276728</v>
      </c>
    </row>
    <row r="249" spans="1:11" ht="12.75" x14ac:dyDescent="0.2">
      <c r="A249" s="41"/>
      <c r="B249" s="42">
        <v>236</v>
      </c>
      <c r="C249" s="59">
        <v>40330</v>
      </c>
      <c r="D249" s="65">
        <v>6126</v>
      </c>
      <c r="E249" s="60">
        <f t="shared" si="10"/>
        <v>11.0625</v>
      </c>
      <c r="F249" s="60">
        <f t="shared" si="12"/>
        <v>35.709616393498813</v>
      </c>
      <c r="G249" s="62" t="s">
        <v>256</v>
      </c>
      <c r="H249" t="s">
        <v>439</v>
      </c>
      <c r="I249" s="31">
        <v>111</v>
      </c>
      <c r="J249" s="31">
        <f t="shared" si="11"/>
        <v>10.40625</v>
      </c>
      <c r="K249" s="31">
        <f t="shared" si="13"/>
        <v>53.535184881452366</v>
      </c>
    </row>
    <row r="250" spans="1:11" ht="12.75" x14ac:dyDescent="0.2">
      <c r="A250" s="41"/>
      <c r="B250" s="42">
        <v>237</v>
      </c>
      <c r="C250" s="59">
        <v>40360</v>
      </c>
      <c r="D250" s="65">
        <v>4838</v>
      </c>
      <c r="E250" s="60">
        <f t="shared" si="10"/>
        <v>11.109375</v>
      </c>
      <c r="F250" s="60">
        <f t="shared" si="12"/>
        <v>71.225322003174725</v>
      </c>
      <c r="G250" s="62" t="s">
        <v>257</v>
      </c>
      <c r="H250" t="s">
        <v>440</v>
      </c>
      <c r="I250" s="31">
        <v>112</v>
      </c>
      <c r="J250" s="31">
        <f t="shared" si="11"/>
        <v>10.5</v>
      </c>
      <c r="K250" s="31">
        <f t="shared" si="13"/>
        <v>45.191905637765402</v>
      </c>
    </row>
    <row r="251" spans="1:11" ht="12.75" x14ac:dyDescent="0.2">
      <c r="A251" s="41"/>
      <c r="B251" s="42">
        <v>238</v>
      </c>
      <c r="C251" s="59">
        <v>40391</v>
      </c>
      <c r="D251" s="65">
        <v>5313</v>
      </c>
      <c r="E251" s="60">
        <f t="shared" si="10"/>
        <v>11.15625</v>
      </c>
      <c r="F251" s="60">
        <f t="shared" si="12"/>
        <v>89.12091046001764</v>
      </c>
      <c r="G251" s="62" t="s">
        <v>258</v>
      </c>
      <c r="H251" t="s">
        <v>441</v>
      </c>
      <c r="I251" s="31">
        <v>113</v>
      </c>
      <c r="J251" s="31">
        <f t="shared" si="11"/>
        <v>10.59375</v>
      </c>
      <c r="K251" s="31">
        <f t="shared" si="13"/>
        <v>28.761971517584005</v>
      </c>
    </row>
    <row r="252" spans="1:11" ht="12.75" x14ac:dyDescent="0.2">
      <c r="A252" s="41"/>
      <c r="B252" s="42">
        <v>239</v>
      </c>
      <c r="C252" s="59">
        <v>40422</v>
      </c>
      <c r="D252" s="65">
        <v>5371</v>
      </c>
      <c r="E252" s="60">
        <f t="shared" si="10"/>
        <v>11.203125</v>
      </c>
      <c r="F252" s="60">
        <f t="shared" si="12"/>
        <v>61.191506893421682</v>
      </c>
      <c r="G252" s="62" t="s">
        <v>259</v>
      </c>
      <c r="H252" t="s">
        <v>442</v>
      </c>
      <c r="I252" s="31">
        <v>114</v>
      </c>
      <c r="J252" s="31">
        <f t="shared" si="11"/>
        <v>10.6875</v>
      </c>
      <c r="K252" s="31">
        <f t="shared" si="13"/>
        <v>64.860963196104123</v>
      </c>
    </row>
    <row r="253" spans="1:11" ht="12.75" x14ac:dyDescent="0.2">
      <c r="A253" s="41"/>
      <c r="B253" s="42">
        <v>240</v>
      </c>
      <c r="C253" s="59">
        <v>40452</v>
      </c>
      <c r="D253" s="65">
        <v>5538</v>
      </c>
      <c r="E253" s="60">
        <f t="shared" si="10"/>
        <v>11.25</v>
      </c>
      <c r="F253" s="60">
        <f t="shared" si="12"/>
        <v>186.98619479321448</v>
      </c>
      <c r="G253" s="62" t="s">
        <v>260</v>
      </c>
      <c r="H253" t="s">
        <v>443</v>
      </c>
      <c r="I253" s="31">
        <v>115</v>
      </c>
      <c r="J253" s="31">
        <f t="shared" si="11"/>
        <v>10.78125</v>
      </c>
      <c r="K253" s="31">
        <f t="shared" si="13"/>
        <v>30.996414292714071</v>
      </c>
    </row>
    <row r="254" spans="1:11" ht="12.75" x14ac:dyDescent="0.2">
      <c r="A254" s="41"/>
      <c r="B254" s="42">
        <v>241</v>
      </c>
      <c r="C254" s="59">
        <v>40483</v>
      </c>
      <c r="D254" s="65">
        <v>5748</v>
      </c>
      <c r="E254" s="60">
        <f t="shared" si="10"/>
        <v>11.296875</v>
      </c>
      <c r="F254" s="60">
        <f t="shared" si="12"/>
        <v>121.78030435671928</v>
      </c>
      <c r="G254" s="62" t="s">
        <v>261</v>
      </c>
      <c r="H254" t="s">
        <v>444</v>
      </c>
      <c r="I254" s="31">
        <v>116</v>
      </c>
      <c r="J254" s="31">
        <f t="shared" si="11"/>
        <v>10.875</v>
      </c>
      <c r="K254" s="31">
        <f t="shared" si="13"/>
        <v>64.691440984240089</v>
      </c>
    </row>
    <row r="255" spans="1:11" ht="12.75" x14ac:dyDescent="0.2">
      <c r="A255" s="41"/>
      <c r="B255" s="42">
        <v>242</v>
      </c>
      <c r="C255" s="59">
        <v>40513</v>
      </c>
      <c r="D255" s="65">
        <v>5767</v>
      </c>
      <c r="E255" s="60">
        <f t="shared" si="10"/>
        <v>11.34375</v>
      </c>
      <c r="F255" s="60">
        <f t="shared" si="12"/>
        <v>180.15764163679944</v>
      </c>
      <c r="G255" s="62" t="s">
        <v>262</v>
      </c>
      <c r="H255" t="s">
        <v>445</v>
      </c>
      <c r="I255" s="31">
        <v>117</v>
      </c>
      <c r="J255" s="31">
        <f t="shared" si="11"/>
        <v>10.96875</v>
      </c>
      <c r="K255" s="31">
        <f t="shared" si="13"/>
        <v>62.457933656597007</v>
      </c>
    </row>
    <row r="256" spans="1:11" ht="12.75" x14ac:dyDescent="0.2">
      <c r="A256" s="41"/>
      <c r="B256" s="42">
        <v>243</v>
      </c>
      <c r="C256" s="59">
        <v>40544</v>
      </c>
      <c r="D256" s="65">
        <v>5971</v>
      </c>
      <c r="E256" s="60">
        <f t="shared" si="10"/>
        <v>11.390625</v>
      </c>
      <c r="F256" s="60">
        <f t="shared" si="12"/>
        <v>107.00142114701656</v>
      </c>
      <c r="G256" s="62" t="s">
        <v>263</v>
      </c>
      <c r="H256" t="s">
        <v>446</v>
      </c>
      <c r="I256" s="31">
        <v>118</v>
      </c>
      <c r="J256" s="31">
        <f t="shared" si="11"/>
        <v>11.0625</v>
      </c>
      <c r="K256" s="31">
        <f t="shared" si="13"/>
        <v>40.098724550691408</v>
      </c>
    </row>
    <row r="257" spans="1:11" ht="12.75" x14ac:dyDescent="0.2">
      <c r="A257" s="41"/>
      <c r="B257" s="42">
        <v>244</v>
      </c>
      <c r="C257" s="59">
        <v>40575</v>
      </c>
      <c r="D257" s="65">
        <v>5826</v>
      </c>
      <c r="E257" s="60">
        <f t="shared" si="10"/>
        <v>11.4375</v>
      </c>
      <c r="F257" s="60">
        <f t="shared" si="12"/>
        <v>148.16349179877361</v>
      </c>
      <c r="G257" s="62" t="s">
        <v>264</v>
      </c>
      <c r="H257" t="s">
        <v>447</v>
      </c>
      <c r="I257" s="31">
        <v>119</v>
      </c>
      <c r="J257" s="31">
        <f t="shared" si="11"/>
        <v>11.15625</v>
      </c>
      <c r="K257" s="31">
        <f t="shared" si="13"/>
        <v>39.439783982092479</v>
      </c>
    </row>
    <row r="258" spans="1:11" ht="12.75" x14ac:dyDescent="0.2">
      <c r="A258" s="41"/>
      <c r="B258" s="42">
        <v>245</v>
      </c>
      <c r="C258" s="59">
        <v>40603</v>
      </c>
      <c r="D258" s="65">
        <v>6005</v>
      </c>
      <c r="E258" s="60">
        <f t="shared" si="10"/>
        <v>11.484375</v>
      </c>
      <c r="F258" s="60">
        <f t="shared" si="12"/>
        <v>173.94146175787372</v>
      </c>
      <c r="G258" s="62" t="s">
        <v>265</v>
      </c>
      <c r="H258" t="s">
        <v>448</v>
      </c>
      <c r="I258" s="31">
        <v>120</v>
      </c>
      <c r="J258" s="31">
        <f t="shared" si="11"/>
        <v>11.25</v>
      </c>
      <c r="K258" s="31">
        <f t="shared" si="13"/>
        <v>63.667047311355233</v>
      </c>
    </row>
    <row r="259" spans="1:11" ht="12.75" x14ac:dyDescent="0.2">
      <c r="A259" s="41"/>
      <c r="B259" s="42">
        <v>246</v>
      </c>
      <c r="C259" s="59">
        <v>40634</v>
      </c>
      <c r="D259" s="65">
        <v>5908</v>
      </c>
      <c r="E259" s="60">
        <f t="shared" si="10"/>
        <v>11.53125</v>
      </c>
      <c r="F259" s="60">
        <f t="shared" si="12"/>
        <v>112.12820772984077</v>
      </c>
      <c r="G259" s="62" t="s">
        <v>266</v>
      </c>
      <c r="H259" t="s">
        <v>449</v>
      </c>
      <c r="I259" s="31">
        <v>121</v>
      </c>
      <c r="J259" s="31">
        <f t="shared" si="11"/>
        <v>11.34375</v>
      </c>
      <c r="K259" s="31">
        <f t="shared" si="13"/>
        <v>87.185799649694687</v>
      </c>
    </row>
    <row r="260" spans="1:11" ht="12.75" x14ac:dyDescent="0.2">
      <c r="A260" s="41"/>
      <c r="B260" s="42">
        <v>247</v>
      </c>
      <c r="C260" s="59">
        <v>40664</v>
      </c>
      <c r="D260" s="65">
        <v>6068</v>
      </c>
      <c r="E260" s="60">
        <f t="shared" si="10"/>
        <v>11.578125</v>
      </c>
      <c r="F260" s="60">
        <f t="shared" si="12"/>
        <v>132.4129848690672</v>
      </c>
      <c r="G260" s="62" t="s">
        <v>267</v>
      </c>
      <c r="H260" t="s">
        <v>450</v>
      </c>
      <c r="I260" s="31">
        <v>122</v>
      </c>
      <c r="J260" s="31">
        <f t="shared" si="11"/>
        <v>11.4375</v>
      </c>
      <c r="K260" s="31">
        <f t="shared" si="13"/>
        <v>137.59465745546484</v>
      </c>
    </row>
    <row r="261" spans="1:11" ht="12.75" x14ac:dyDescent="0.2">
      <c r="A261" s="41"/>
      <c r="B261" s="42">
        <v>248</v>
      </c>
      <c r="C261" s="59">
        <v>40695</v>
      </c>
      <c r="D261" s="65">
        <v>5928</v>
      </c>
      <c r="E261" s="60">
        <f t="shared" si="10"/>
        <v>11.625</v>
      </c>
      <c r="F261" s="60">
        <f t="shared" si="12"/>
        <v>187.42796072769934</v>
      </c>
      <c r="G261" s="62" t="s">
        <v>268</v>
      </c>
      <c r="H261" t="s">
        <v>451</v>
      </c>
      <c r="I261" s="31">
        <v>123</v>
      </c>
      <c r="J261" s="31">
        <f t="shared" si="11"/>
        <v>11.53125</v>
      </c>
      <c r="K261" s="31">
        <f t="shared" si="13"/>
        <v>85.045126346757172</v>
      </c>
    </row>
    <row r="262" spans="1:11" ht="12.75" x14ac:dyDescent="0.2">
      <c r="A262" s="41"/>
      <c r="B262" s="42">
        <v>249</v>
      </c>
      <c r="C262" s="59">
        <v>40725</v>
      </c>
      <c r="D262" s="65">
        <v>5945</v>
      </c>
      <c r="E262" s="60">
        <f t="shared" si="10"/>
        <v>11.671875</v>
      </c>
      <c r="F262" s="60">
        <f t="shared" si="12"/>
        <v>297.39013082641895</v>
      </c>
      <c r="G262" s="62" t="s">
        <v>269</v>
      </c>
      <c r="H262" t="s">
        <v>452</v>
      </c>
      <c r="I262" s="31">
        <v>124</v>
      </c>
      <c r="J262" s="31">
        <f t="shared" si="11"/>
        <v>11.625</v>
      </c>
      <c r="K262" s="31">
        <f t="shared" si="13"/>
        <v>215.41667549745691</v>
      </c>
    </row>
    <row r="263" spans="1:11" ht="12.75" x14ac:dyDescent="0.2">
      <c r="A263" s="41"/>
      <c r="B263" s="42">
        <v>250</v>
      </c>
      <c r="C263" s="59">
        <v>40756</v>
      </c>
      <c r="D263" s="65">
        <v>5815</v>
      </c>
      <c r="E263" s="60">
        <f t="shared" si="10"/>
        <v>11.71875</v>
      </c>
      <c r="F263" s="60">
        <f t="shared" si="12"/>
        <v>382.20509276592458</v>
      </c>
      <c r="G263" s="62" t="s">
        <v>270</v>
      </c>
      <c r="H263" t="s">
        <v>453</v>
      </c>
      <c r="I263" s="31">
        <v>125</v>
      </c>
      <c r="J263" s="31">
        <f t="shared" si="11"/>
        <v>11.71875</v>
      </c>
      <c r="K263" s="31">
        <f t="shared" si="13"/>
        <v>167.46833229152597</v>
      </c>
    </row>
    <row r="264" spans="1:11" ht="12.75" x14ac:dyDescent="0.2">
      <c r="A264" s="41"/>
      <c r="B264" s="42">
        <v>251</v>
      </c>
      <c r="C264" s="59">
        <v>40787</v>
      </c>
      <c r="D264" s="65">
        <v>5384</v>
      </c>
      <c r="E264" s="60">
        <f t="shared" si="10"/>
        <v>11.765625</v>
      </c>
      <c r="F264" s="60">
        <f t="shared" si="12"/>
        <v>338.36089707172039</v>
      </c>
      <c r="G264" s="62" t="s">
        <v>271</v>
      </c>
      <c r="H264" t="s">
        <v>454</v>
      </c>
      <c r="I264" s="31">
        <v>126</v>
      </c>
      <c r="J264" s="31">
        <f t="shared" si="11"/>
        <v>11.8125</v>
      </c>
      <c r="K264" s="31">
        <f t="shared" si="13"/>
        <v>357.75715334890424</v>
      </c>
    </row>
    <row r="265" spans="1:11" ht="12.75" x14ac:dyDescent="0.2">
      <c r="A265" s="41"/>
      <c r="B265" s="42">
        <v>252</v>
      </c>
      <c r="C265" s="59">
        <v>40817</v>
      </c>
      <c r="D265" s="65">
        <v>5218</v>
      </c>
      <c r="E265" s="60">
        <f t="shared" si="10"/>
        <v>11.8125</v>
      </c>
      <c r="F265" s="60">
        <f t="shared" si="12"/>
        <v>446.72975482461027</v>
      </c>
      <c r="G265" s="62" t="s">
        <v>272</v>
      </c>
      <c r="H265" t="s">
        <v>455</v>
      </c>
      <c r="I265" s="31">
        <v>127</v>
      </c>
      <c r="J265" s="31">
        <f t="shared" si="11"/>
        <v>11.90625</v>
      </c>
      <c r="K265" s="31">
        <f t="shared" si="13"/>
        <v>757.77212388523492</v>
      </c>
    </row>
    <row r="266" spans="1:11" ht="12.75" x14ac:dyDescent="0.2">
      <c r="A266" s="41"/>
      <c r="B266" s="42">
        <v>253</v>
      </c>
      <c r="C266" s="59">
        <v>40848</v>
      </c>
      <c r="D266" s="65">
        <v>5544</v>
      </c>
      <c r="E266" s="60">
        <f t="shared" si="10"/>
        <v>11.859375</v>
      </c>
      <c r="F266" s="60">
        <f t="shared" si="12"/>
        <v>352.9388156219627</v>
      </c>
      <c r="G266" s="62" t="s">
        <v>273</v>
      </c>
      <c r="H266" t="s">
        <v>456</v>
      </c>
      <c r="I266" s="31">
        <v>128</v>
      </c>
      <c r="J266" s="31">
        <f t="shared" si="11"/>
        <v>12</v>
      </c>
      <c r="K266" s="31">
        <f t="shared" si="13"/>
        <v>621.74327154515095</v>
      </c>
    </row>
    <row r="267" spans="1:11" ht="12.75" x14ac:dyDescent="0.2">
      <c r="A267" s="41"/>
      <c r="B267" s="42">
        <v>254</v>
      </c>
      <c r="C267" s="59">
        <v>40878</v>
      </c>
      <c r="D267" s="65">
        <v>5269</v>
      </c>
      <c r="E267" s="60">
        <f t="shared" si="10"/>
        <v>11.90625</v>
      </c>
      <c r="F267" s="60">
        <f t="shared" si="12"/>
        <v>1130.7292022401489</v>
      </c>
      <c r="G267" s="62" t="s">
        <v>274</v>
      </c>
    </row>
    <row r="268" spans="1:11" ht="12.75" x14ac:dyDescent="0.2">
      <c r="A268" s="41"/>
      <c r="B268" s="42">
        <v>255</v>
      </c>
      <c r="C268" s="59">
        <v>40909</v>
      </c>
      <c r="D268" s="65">
        <v>5624</v>
      </c>
      <c r="E268" s="60">
        <f>B268*($F$3/$F$4)</f>
        <v>11.953125</v>
      </c>
      <c r="F268" s="60">
        <f t="shared" si="12"/>
        <v>1145.4908771527582</v>
      </c>
      <c r="G268" s="62" t="s">
        <v>275</v>
      </c>
    </row>
    <row r="269" spans="1:11" x14ac:dyDescent="0.2">
      <c r="A269" s="41"/>
      <c r="B269" s="42">
        <v>256</v>
      </c>
      <c r="C269" s="59">
        <v>40940</v>
      </c>
      <c r="D269" s="65">
        <v>5618</v>
      </c>
      <c r="E269" s="60">
        <f>B269*($F$3/$F$4)</f>
        <v>12</v>
      </c>
      <c r="F269" s="60">
        <f t="shared" ref="F269:F278" si="14">2/$F$4 *IMABS( G269)</f>
        <v>0</v>
      </c>
      <c r="G269" s="33"/>
    </row>
    <row r="270" spans="1:11" x14ac:dyDescent="0.2">
      <c r="A270" s="41"/>
      <c r="B270" s="42">
        <v>257</v>
      </c>
      <c r="C270" s="59">
        <v>40969</v>
      </c>
      <c r="D270" s="65">
        <v>5871</v>
      </c>
      <c r="E270" s="60">
        <f>B270*($F$3/$F$4)</f>
        <v>12.046875</v>
      </c>
      <c r="F270" s="60">
        <f t="shared" si="14"/>
        <v>0</v>
      </c>
      <c r="G270" s="33"/>
    </row>
    <row r="271" spans="1:11" x14ac:dyDescent="0.2">
      <c r="A271" s="41"/>
      <c r="B271" s="42">
        <v>258</v>
      </c>
      <c r="C271" s="59">
        <v>41000</v>
      </c>
      <c r="D271" s="65">
        <v>5768</v>
      </c>
      <c r="E271" s="60">
        <f>B271*($F$3/$F$4)</f>
        <v>12.09375</v>
      </c>
      <c r="F271" s="60">
        <f t="shared" si="14"/>
        <v>0</v>
      </c>
      <c r="G271" s="33"/>
    </row>
    <row r="272" spans="1:11" x14ac:dyDescent="0.2">
      <c r="A272" s="195"/>
      <c r="B272" s="42">
        <v>259</v>
      </c>
      <c r="C272" s="59">
        <v>41030</v>
      </c>
      <c r="D272" s="65">
        <v>5737</v>
      </c>
      <c r="E272" s="60">
        <f>B272*($F$3/$F$4)</f>
        <v>12.140625</v>
      </c>
      <c r="F272" s="60">
        <f t="shared" si="14"/>
        <v>0</v>
      </c>
      <c r="G272" s="33"/>
    </row>
    <row r="273" spans="1:7" x14ac:dyDescent="0.2">
      <c r="A273" s="41"/>
      <c r="B273" s="42">
        <v>260</v>
      </c>
      <c r="C273" s="59">
        <v>41061</v>
      </c>
      <c r="D273" s="65">
        <v>5297</v>
      </c>
      <c r="E273" s="60">
        <f t="shared" ref="E273:E331" si="15">B273*($F$3/$F$4)</f>
        <v>12.1875</v>
      </c>
      <c r="F273" s="60">
        <f t="shared" si="14"/>
        <v>0</v>
      </c>
      <c r="G273" s="33"/>
    </row>
    <row r="274" spans="1:7" x14ac:dyDescent="0.2">
      <c r="A274" s="41"/>
      <c r="B274" s="42">
        <v>261</v>
      </c>
      <c r="C274" s="59">
        <v>41091</v>
      </c>
      <c r="D274" s="65">
        <v>5493</v>
      </c>
      <c r="E274" s="60">
        <f t="shared" si="15"/>
        <v>12.234375</v>
      </c>
      <c r="F274" s="60">
        <f t="shared" si="14"/>
        <v>0</v>
      </c>
      <c r="G274" s="33"/>
    </row>
    <row r="275" spans="1:7" x14ac:dyDescent="0.2">
      <c r="A275" s="41"/>
      <c r="B275" s="42">
        <v>262</v>
      </c>
      <c r="C275" s="59">
        <v>41122</v>
      </c>
      <c r="D275" s="65">
        <v>5635</v>
      </c>
      <c r="E275" s="60">
        <f t="shared" si="15"/>
        <v>12.28125</v>
      </c>
      <c r="F275" s="60">
        <f t="shared" si="14"/>
        <v>0</v>
      </c>
      <c r="G275" s="33"/>
    </row>
    <row r="276" spans="1:7" x14ac:dyDescent="0.2">
      <c r="A276" s="41"/>
      <c r="B276" s="42">
        <v>263</v>
      </c>
      <c r="C276" s="59">
        <v>41153</v>
      </c>
      <c r="D276" s="65">
        <v>5719</v>
      </c>
      <c r="E276" s="60">
        <f t="shared" si="15"/>
        <v>12.328125</v>
      </c>
      <c r="F276" s="60">
        <f t="shared" si="14"/>
        <v>0</v>
      </c>
      <c r="G276" s="33"/>
    </row>
    <row r="277" spans="1:7" x14ac:dyDescent="0.2">
      <c r="A277" s="41"/>
      <c r="B277" s="42">
        <v>264</v>
      </c>
      <c r="C277" s="59">
        <v>41183</v>
      </c>
      <c r="D277" s="65">
        <v>5742</v>
      </c>
      <c r="E277" s="60">
        <f t="shared" si="15"/>
        <v>12.375</v>
      </c>
      <c r="F277" s="60">
        <f t="shared" si="14"/>
        <v>0</v>
      </c>
      <c r="G277" s="33"/>
    </row>
    <row r="278" spans="1:7" x14ac:dyDescent="0.2">
      <c r="A278" s="195"/>
      <c r="B278" s="42">
        <v>265</v>
      </c>
      <c r="C278" s="59">
        <v>41214</v>
      </c>
      <c r="D278" s="65">
        <v>3681</v>
      </c>
      <c r="E278" s="60">
        <f t="shared" si="15"/>
        <v>12.421875</v>
      </c>
      <c r="F278" s="60">
        <f t="shared" si="14"/>
        <v>0</v>
      </c>
      <c r="G278" s="33"/>
    </row>
    <row r="279" spans="1:7" x14ac:dyDescent="0.2">
      <c r="A279" s="41"/>
      <c r="B279" s="42">
        <v>266</v>
      </c>
      <c r="C279" s="59">
        <v>41244</v>
      </c>
      <c r="D279" s="65">
        <v>5871</v>
      </c>
      <c r="E279" s="60">
        <f t="shared" si="15"/>
        <v>12.46875</v>
      </c>
      <c r="F279" s="33"/>
      <c r="G279" s="33"/>
    </row>
    <row r="280" spans="1:7" x14ac:dyDescent="0.2">
      <c r="A280" s="41"/>
      <c r="B280" s="42">
        <v>267</v>
      </c>
      <c r="C280" s="59">
        <v>41275</v>
      </c>
      <c r="D280" s="65">
        <v>6027</v>
      </c>
      <c r="E280" s="60">
        <f t="shared" si="15"/>
        <v>12.515625</v>
      </c>
      <c r="F280" s="33"/>
      <c r="G280" s="33"/>
    </row>
    <row r="281" spans="1:7" x14ac:dyDescent="0.2">
      <c r="A281" s="41"/>
      <c r="B281" s="42">
        <v>268</v>
      </c>
      <c r="C281" s="59">
        <v>41306</v>
      </c>
      <c r="D281" s="65">
        <v>6374</v>
      </c>
      <c r="E281" s="60">
        <f t="shared" si="15"/>
        <v>12.5625</v>
      </c>
      <c r="F281" s="33"/>
      <c r="G281" s="33"/>
    </row>
    <row r="282" spans="1:7" x14ac:dyDescent="0.2">
      <c r="A282" s="41"/>
      <c r="B282" s="42">
        <v>269</v>
      </c>
      <c r="C282" s="59">
        <v>41334</v>
      </c>
      <c r="D282" s="65">
        <v>6378</v>
      </c>
      <c r="E282" s="60">
        <f t="shared" si="15"/>
        <v>12.609375</v>
      </c>
      <c r="F282" s="33"/>
      <c r="G282" s="33"/>
    </row>
    <row r="283" spans="1:7" x14ac:dyDescent="0.2">
      <c r="A283" s="41"/>
      <c r="B283" s="42">
        <v>270</v>
      </c>
      <c r="C283" s="59">
        <v>41365</v>
      </c>
      <c r="D283" s="65">
        <v>6480</v>
      </c>
      <c r="E283" s="60">
        <f t="shared" si="15"/>
        <v>12.65625</v>
      </c>
      <c r="F283" s="33"/>
      <c r="G283" s="33"/>
    </row>
    <row r="284" spans="1:7" x14ac:dyDescent="0.2">
      <c r="A284" s="41"/>
      <c r="B284" s="42">
        <v>271</v>
      </c>
      <c r="C284" s="59">
        <v>41395</v>
      </c>
      <c r="D284" s="65">
        <v>6430</v>
      </c>
      <c r="E284" s="60">
        <f t="shared" si="15"/>
        <v>12.703125</v>
      </c>
      <c r="F284" s="33"/>
      <c r="G284" s="33"/>
    </row>
    <row r="285" spans="1:7" x14ac:dyDescent="0.2">
      <c r="A285" s="41"/>
      <c r="B285" s="42">
        <v>272</v>
      </c>
      <c r="C285" s="59">
        <v>41426</v>
      </c>
      <c r="D285" s="65">
        <v>6583</v>
      </c>
      <c r="E285" s="60">
        <f t="shared" si="15"/>
        <v>12.75</v>
      </c>
      <c r="F285" s="33"/>
      <c r="G285" s="33"/>
    </row>
    <row r="286" spans="1:7" x14ac:dyDescent="0.2">
      <c r="A286" s="41"/>
      <c r="B286" s="42">
        <v>273</v>
      </c>
      <c r="C286" s="59">
        <v>41456</v>
      </c>
      <c r="D286" s="65">
        <v>6215</v>
      </c>
      <c r="E286" s="60">
        <f t="shared" si="15"/>
        <v>12.796875</v>
      </c>
      <c r="F286" s="33"/>
      <c r="G286" s="33"/>
    </row>
    <row r="287" spans="1:7" x14ac:dyDescent="0.2">
      <c r="A287" s="41"/>
      <c r="B287" s="42">
        <v>274</v>
      </c>
      <c r="C287" s="59">
        <v>41487</v>
      </c>
      <c r="D287" s="65">
        <v>6621</v>
      </c>
      <c r="E287" s="60">
        <f t="shared" si="15"/>
        <v>12.84375</v>
      </c>
      <c r="F287" s="33"/>
      <c r="G287" s="33"/>
    </row>
    <row r="288" spans="1:7" x14ac:dyDescent="0.2">
      <c r="A288" s="41"/>
      <c r="B288" s="42">
        <v>275</v>
      </c>
      <c r="C288" s="59">
        <v>41518</v>
      </c>
      <c r="D288" s="65">
        <v>6506</v>
      </c>
      <c r="E288" s="60">
        <f t="shared" si="15"/>
        <v>12.890625</v>
      </c>
      <c r="F288" s="33"/>
      <c r="G288" s="33"/>
    </row>
    <row r="289" spans="1:7" x14ac:dyDescent="0.2">
      <c r="A289" s="41"/>
      <c r="B289" s="42">
        <v>276</v>
      </c>
      <c r="C289" s="59">
        <v>41548</v>
      </c>
      <c r="D289" s="65">
        <v>6462</v>
      </c>
      <c r="E289" s="60">
        <f t="shared" si="15"/>
        <v>12.9375</v>
      </c>
      <c r="F289" s="33"/>
      <c r="G289" s="33"/>
    </row>
    <row r="290" spans="1:7" x14ac:dyDescent="0.2">
      <c r="A290" s="41"/>
      <c r="B290" s="42">
        <v>277</v>
      </c>
      <c r="C290" s="59">
        <v>41579</v>
      </c>
      <c r="D290" s="65">
        <v>6741</v>
      </c>
      <c r="E290" s="60">
        <f t="shared" si="15"/>
        <v>12.984375</v>
      </c>
      <c r="F290" s="33"/>
      <c r="G290" s="33"/>
    </row>
    <row r="291" spans="1:7" x14ac:dyDescent="0.2">
      <c r="A291" s="41"/>
      <c r="B291" s="42">
        <v>278</v>
      </c>
      <c r="C291" s="59">
        <v>41609</v>
      </c>
      <c r="D291" s="65">
        <v>6595</v>
      </c>
      <c r="E291" s="60">
        <f t="shared" si="15"/>
        <v>13.03125</v>
      </c>
      <c r="F291" s="33"/>
      <c r="G291" s="33"/>
    </row>
    <row r="292" spans="1:7" x14ac:dyDescent="0.2">
      <c r="A292" s="41"/>
      <c r="B292" s="42">
        <v>279</v>
      </c>
      <c r="C292" s="59">
        <v>41640</v>
      </c>
      <c r="D292" s="65">
        <v>6719</v>
      </c>
      <c r="E292" s="60">
        <f t="shared" si="15"/>
        <v>13.078125</v>
      </c>
      <c r="F292" s="33"/>
      <c r="G292" s="33"/>
    </row>
    <row r="293" spans="1:7" x14ac:dyDescent="0.2">
      <c r="A293" s="41"/>
      <c r="B293" s="42">
        <v>280</v>
      </c>
      <c r="C293" s="59">
        <v>41671</v>
      </c>
      <c r="D293" s="65">
        <v>6493</v>
      </c>
      <c r="E293" s="60">
        <f t="shared" si="15"/>
        <v>13.125</v>
      </c>
      <c r="F293" s="33"/>
      <c r="G293" s="33"/>
    </row>
    <row r="294" spans="1:7" x14ac:dyDescent="0.2">
      <c r="A294" s="41"/>
      <c r="B294" s="42">
        <v>281</v>
      </c>
      <c r="C294" s="59">
        <v>41699</v>
      </c>
      <c r="D294" s="65">
        <v>6775</v>
      </c>
      <c r="E294" s="60">
        <f t="shared" si="15"/>
        <v>13.171875</v>
      </c>
      <c r="F294" s="33"/>
      <c r="G294" s="33"/>
    </row>
    <row r="295" spans="1:7" x14ac:dyDescent="0.2">
      <c r="A295" s="41"/>
      <c r="B295" s="42">
        <v>282</v>
      </c>
      <c r="C295" s="59">
        <v>41730</v>
      </c>
      <c r="D295" s="65">
        <v>6652</v>
      </c>
      <c r="E295" s="60">
        <f t="shared" si="15"/>
        <v>13.21875</v>
      </c>
      <c r="F295" s="33"/>
      <c r="G295" s="33"/>
    </row>
    <row r="296" spans="1:7" x14ac:dyDescent="0.2">
      <c r="A296" s="41"/>
      <c r="B296" s="42">
        <v>283</v>
      </c>
      <c r="C296" s="59">
        <v>41760</v>
      </c>
      <c r="D296" s="65">
        <v>6808</v>
      </c>
      <c r="E296" s="60">
        <f t="shared" si="15"/>
        <v>13.265625</v>
      </c>
      <c r="F296" s="33"/>
      <c r="G296" s="33"/>
    </row>
    <row r="297" spans="1:7" x14ac:dyDescent="0.2">
      <c r="A297" s="41"/>
      <c r="B297" s="42">
        <v>284</v>
      </c>
      <c r="C297" s="59">
        <v>41791</v>
      </c>
      <c r="D297" s="65">
        <v>6864</v>
      </c>
      <c r="E297" s="60">
        <f t="shared" si="15"/>
        <v>13.3125</v>
      </c>
      <c r="F297" s="33"/>
      <c r="G297" s="33"/>
    </row>
    <row r="298" spans="1:7" x14ac:dyDescent="0.2">
      <c r="A298" s="41"/>
      <c r="B298" s="42">
        <v>285</v>
      </c>
      <c r="C298" s="59">
        <v>41821</v>
      </c>
      <c r="D298" s="65">
        <v>6802</v>
      </c>
      <c r="E298" s="60">
        <f t="shared" si="15"/>
        <v>13.359375</v>
      </c>
      <c r="F298" s="33"/>
      <c r="G298" s="33"/>
    </row>
    <row r="299" spans="1:7" x14ac:dyDescent="0.2">
      <c r="A299" s="41"/>
      <c r="B299" s="42">
        <v>286</v>
      </c>
      <c r="C299" s="59">
        <v>41852</v>
      </c>
      <c r="D299" s="65">
        <v>6788</v>
      </c>
      <c r="E299" s="60">
        <f t="shared" si="15"/>
        <v>13.40625</v>
      </c>
      <c r="F299" s="33"/>
      <c r="G299" s="33"/>
    </row>
    <row r="300" spans="1:7" x14ac:dyDescent="0.2">
      <c r="A300" s="41"/>
      <c r="B300" s="42">
        <v>287</v>
      </c>
      <c r="C300" s="59">
        <v>41883</v>
      </c>
      <c r="D300" s="65">
        <v>6825</v>
      </c>
      <c r="E300" s="60">
        <f t="shared" si="15"/>
        <v>13.453125</v>
      </c>
      <c r="F300" s="33"/>
      <c r="G300" s="33"/>
    </row>
    <row r="301" spans="1:7" x14ac:dyDescent="0.2">
      <c r="A301" s="41"/>
      <c r="B301" s="42">
        <v>288</v>
      </c>
      <c r="C301" s="59">
        <v>41913</v>
      </c>
      <c r="D301" s="65">
        <v>6557</v>
      </c>
      <c r="E301" s="60">
        <f t="shared" si="15"/>
        <v>13.5</v>
      </c>
      <c r="F301" s="33"/>
      <c r="G301" s="33"/>
    </row>
    <row r="302" spans="1:7" x14ac:dyDescent="0.2">
      <c r="A302" s="41"/>
      <c r="B302" s="42">
        <v>289</v>
      </c>
      <c r="C302" s="59">
        <v>41944</v>
      </c>
      <c r="D302" s="65">
        <v>6487</v>
      </c>
      <c r="E302" s="60">
        <f t="shared" si="15"/>
        <v>13.546875</v>
      </c>
      <c r="F302" s="33"/>
      <c r="G302" s="33"/>
    </row>
    <row r="303" spans="1:7" x14ac:dyDescent="0.2">
      <c r="A303" s="41"/>
      <c r="B303" s="42">
        <v>290</v>
      </c>
      <c r="C303" s="59">
        <v>41974</v>
      </c>
      <c r="D303" s="65">
        <v>6656</v>
      </c>
      <c r="E303" s="60">
        <f t="shared" si="15"/>
        <v>13.59375</v>
      </c>
      <c r="F303" s="33"/>
      <c r="G303" s="33"/>
    </row>
    <row r="304" spans="1:7" x14ac:dyDescent="0.2">
      <c r="A304" s="41"/>
      <c r="B304" s="42">
        <v>291</v>
      </c>
      <c r="C304" s="59">
        <v>42005</v>
      </c>
      <c r="D304" s="65">
        <v>0</v>
      </c>
      <c r="E304" s="60">
        <f t="shared" si="15"/>
        <v>13.640625</v>
      </c>
      <c r="F304" s="33"/>
      <c r="G304" s="33"/>
    </row>
    <row r="305" spans="1:7" x14ac:dyDescent="0.2">
      <c r="A305" s="41"/>
      <c r="B305" s="42">
        <v>292</v>
      </c>
      <c r="C305" s="59">
        <v>42036</v>
      </c>
      <c r="D305" s="65">
        <v>0</v>
      </c>
      <c r="E305" s="60">
        <f t="shared" si="15"/>
        <v>13.6875</v>
      </c>
      <c r="F305" s="33"/>
      <c r="G305" s="33"/>
    </row>
    <row r="306" spans="1:7" x14ac:dyDescent="0.2">
      <c r="A306" s="41"/>
      <c r="B306" s="42">
        <v>293</v>
      </c>
      <c r="C306" s="59">
        <v>42064</v>
      </c>
      <c r="D306" s="65">
        <v>0</v>
      </c>
      <c r="E306" s="60">
        <f t="shared" si="15"/>
        <v>13.734375</v>
      </c>
      <c r="F306" s="33"/>
      <c r="G306" s="33"/>
    </row>
    <row r="307" spans="1:7" x14ac:dyDescent="0.2">
      <c r="A307" s="41"/>
      <c r="B307" s="42">
        <v>294</v>
      </c>
      <c r="C307" s="59">
        <v>42095</v>
      </c>
      <c r="D307" s="65">
        <v>0</v>
      </c>
      <c r="E307" s="60">
        <f t="shared" si="15"/>
        <v>13.78125</v>
      </c>
      <c r="F307" s="33"/>
      <c r="G307" s="33"/>
    </row>
    <row r="308" spans="1:7" x14ac:dyDescent="0.2">
      <c r="A308" s="41"/>
      <c r="B308" s="42">
        <v>295</v>
      </c>
      <c r="C308" s="59">
        <v>42125</v>
      </c>
      <c r="D308" s="65">
        <v>0</v>
      </c>
      <c r="E308" s="60">
        <f t="shared" si="15"/>
        <v>13.828125</v>
      </c>
      <c r="F308" s="33"/>
      <c r="G308" s="33"/>
    </row>
    <row r="309" spans="1:7" x14ac:dyDescent="0.2">
      <c r="A309" s="41"/>
      <c r="B309" s="42">
        <v>296</v>
      </c>
      <c r="C309" s="59">
        <v>42156</v>
      </c>
      <c r="D309" s="65">
        <v>0</v>
      </c>
      <c r="E309" s="60">
        <f t="shared" si="15"/>
        <v>13.875</v>
      </c>
      <c r="F309" s="33"/>
      <c r="G309" s="33"/>
    </row>
    <row r="310" spans="1:7" x14ac:dyDescent="0.2">
      <c r="A310" s="41"/>
      <c r="B310" s="42">
        <v>297</v>
      </c>
      <c r="C310" s="59">
        <v>42186</v>
      </c>
      <c r="D310" s="65">
        <v>0</v>
      </c>
      <c r="E310" s="60">
        <f t="shared" si="15"/>
        <v>13.921875</v>
      </c>
      <c r="F310" s="33"/>
      <c r="G310" s="33"/>
    </row>
    <row r="311" spans="1:7" x14ac:dyDescent="0.2">
      <c r="A311" s="41"/>
      <c r="B311" s="42">
        <v>298</v>
      </c>
      <c r="C311" s="59">
        <v>42217</v>
      </c>
      <c r="D311" s="65">
        <v>0</v>
      </c>
      <c r="E311" s="60">
        <f t="shared" si="15"/>
        <v>13.96875</v>
      </c>
      <c r="F311" s="33"/>
      <c r="G311" s="33"/>
    </row>
    <row r="312" spans="1:7" x14ac:dyDescent="0.2">
      <c r="A312" s="41"/>
      <c r="B312" s="42">
        <v>299</v>
      </c>
      <c r="C312" s="59">
        <v>42248</v>
      </c>
      <c r="D312" s="65">
        <v>0</v>
      </c>
      <c r="E312" s="60">
        <f t="shared" si="15"/>
        <v>14.015625</v>
      </c>
      <c r="F312" s="33"/>
      <c r="G312" s="33"/>
    </row>
    <row r="313" spans="1:7" x14ac:dyDescent="0.2">
      <c r="A313" s="41"/>
      <c r="B313" s="42">
        <v>300</v>
      </c>
      <c r="C313" s="59">
        <v>42278</v>
      </c>
      <c r="D313" s="65">
        <v>0</v>
      </c>
      <c r="E313" s="60">
        <f t="shared" si="15"/>
        <v>14.0625</v>
      </c>
      <c r="F313" s="33"/>
      <c r="G313" s="33"/>
    </row>
    <row r="314" spans="1:7" x14ac:dyDescent="0.2">
      <c r="A314" s="41"/>
      <c r="B314" s="42">
        <v>301</v>
      </c>
      <c r="C314" s="59">
        <v>42309</v>
      </c>
      <c r="D314" s="65">
        <v>0</v>
      </c>
      <c r="E314" s="60">
        <f t="shared" si="15"/>
        <v>14.109375</v>
      </c>
      <c r="F314" s="33"/>
      <c r="G314" s="33"/>
    </row>
    <row r="315" spans="1:7" x14ac:dyDescent="0.2">
      <c r="A315" s="41"/>
      <c r="B315" s="42">
        <v>302</v>
      </c>
      <c r="C315" s="59">
        <v>42339</v>
      </c>
      <c r="D315" s="65">
        <v>0</v>
      </c>
      <c r="E315" s="60">
        <f t="shared" si="15"/>
        <v>14.15625</v>
      </c>
      <c r="F315" s="33"/>
      <c r="G315" s="33"/>
    </row>
    <row r="316" spans="1:7" x14ac:dyDescent="0.2">
      <c r="A316" s="41"/>
      <c r="B316" s="42">
        <v>303</v>
      </c>
      <c r="C316" s="59">
        <v>42370</v>
      </c>
      <c r="D316" s="65">
        <v>0</v>
      </c>
      <c r="E316" s="60">
        <f t="shared" si="15"/>
        <v>14.203125</v>
      </c>
      <c r="F316" s="33"/>
      <c r="G316" s="33"/>
    </row>
    <row r="317" spans="1:7" x14ac:dyDescent="0.2">
      <c r="A317" s="41"/>
      <c r="B317" s="42">
        <v>304</v>
      </c>
      <c r="C317" s="59">
        <v>42401</v>
      </c>
      <c r="D317" s="65">
        <v>0</v>
      </c>
      <c r="E317" s="60">
        <f t="shared" si="15"/>
        <v>14.25</v>
      </c>
      <c r="F317" s="33"/>
      <c r="G317" s="33"/>
    </row>
    <row r="318" spans="1:7" x14ac:dyDescent="0.2">
      <c r="A318" s="41"/>
      <c r="B318" s="42">
        <v>305</v>
      </c>
      <c r="C318" s="59">
        <v>42430</v>
      </c>
      <c r="D318" s="65">
        <v>0</v>
      </c>
      <c r="E318" s="60">
        <f t="shared" si="15"/>
        <v>14.296875</v>
      </c>
      <c r="F318" s="33"/>
      <c r="G318" s="33"/>
    </row>
    <row r="319" spans="1:7" x14ac:dyDescent="0.2">
      <c r="A319" s="41"/>
      <c r="B319" s="42">
        <v>306</v>
      </c>
      <c r="C319" s="59">
        <v>42461</v>
      </c>
      <c r="D319" s="65">
        <v>0</v>
      </c>
      <c r="E319" s="60">
        <f t="shared" si="15"/>
        <v>14.34375</v>
      </c>
      <c r="F319" s="33"/>
      <c r="G319" s="33"/>
    </row>
    <row r="320" spans="1:7" x14ac:dyDescent="0.2">
      <c r="A320" s="41"/>
      <c r="B320" s="42">
        <v>307</v>
      </c>
      <c r="C320" s="59">
        <v>42491</v>
      </c>
      <c r="D320" s="65">
        <v>0</v>
      </c>
      <c r="E320" s="60">
        <f t="shared" si="15"/>
        <v>14.390625</v>
      </c>
      <c r="F320" s="33"/>
      <c r="G320" s="33"/>
    </row>
    <row r="321" spans="1:7" x14ac:dyDescent="0.2">
      <c r="A321" s="41"/>
      <c r="B321" s="42">
        <v>308</v>
      </c>
      <c r="C321" s="59">
        <v>42522</v>
      </c>
      <c r="D321" s="65">
        <v>0</v>
      </c>
      <c r="E321" s="60">
        <f t="shared" si="15"/>
        <v>14.4375</v>
      </c>
      <c r="F321" s="33"/>
      <c r="G321" s="33"/>
    </row>
    <row r="322" spans="1:7" x14ac:dyDescent="0.2">
      <c r="A322" s="41"/>
      <c r="B322" s="42">
        <v>309</v>
      </c>
      <c r="C322" s="59">
        <v>42552</v>
      </c>
      <c r="D322" s="65">
        <v>0</v>
      </c>
      <c r="E322" s="60">
        <f t="shared" si="15"/>
        <v>14.484375</v>
      </c>
      <c r="F322" s="33"/>
      <c r="G322" s="33"/>
    </row>
    <row r="323" spans="1:7" x14ac:dyDescent="0.2">
      <c r="A323" s="41"/>
      <c r="B323" s="42">
        <v>310</v>
      </c>
      <c r="C323" s="59">
        <v>42583</v>
      </c>
      <c r="D323" s="65">
        <v>0</v>
      </c>
      <c r="E323" s="60">
        <f t="shared" si="15"/>
        <v>14.53125</v>
      </c>
      <c r="F323" s="33"/>
      <c r="G323" s="33"/>
    </row>
    <row r="324" spans="1:7" x14ac:dyDescent="0.2">
      <c r="A324" s="41"/>
      <c r="B324" s="42">
        <v>311</v>
      </c>
      <c r="C324" s="59">
        <v>42614</v>
      </c>
      <c r="D324" s="65">
        <v>0</v>
      </c>
      <c r="E324" s="60">
        <f t="shared" si="15"/>
        <v>14.578125</v>
      </c>
      <c r="F324" s="33"/>
      <c r="G324" s="33"/>
    </row>
    <row r="325" spans="1:7" x14ac:dyDescent="0.2">
      <c r="A325" s="41"/>
      <c r="B325" s="42">
        <v>312</v>
      </c>
      <c r="C325" s="59">
        <v>42644</v>
      </c>
      <c r="D325" s="65">
        <v>0</v>
      </c>
      <c r="E325" s="60">
        <f t="shared" si="15"/>
        <v>14.625</v>
      </c>
      <c r="F325" s="33"/>
      <c r="G325" s="33"/>
    </row>
    <row r="326" spans="1:7" x14ac:dyDescent="0.2">
      <c r="A326" s="41"/>
      <c r="B326" s="42">
        <v>313</v>
      </c>
      <c r="C326" s="59">
        <v>42675</v>
      </c>
      <c r="D326" s="65">
        <v>0</v>
      </c>
      <c r="E326" s="60">
        <f t="shared" si="15"/>
        <v>14.671875</v>
      </c>
      <c r="F326" s="33"/>
      <c r="G326" s="33"/>
    </row>
    <row r="327" spans="1:7" x14ac:dyDescent="0.2">
      <c r="A327" s="41"/>
      <c r="B327" s="42">
        <v>314</v>
      </c>
      <c r="C327" s="59">
        <v>42705</v>
      </c>
      <c r="D327" s="65">
        <v>0</v>
      </c>
      <c r="E327" s="60">
        <f t="shared" si="15"/>
        <v>14.71875</v>
      </c>
      <c r="F327" s="33"/>
      <c r="G327" s="33"/>
    </row>
    <row r="328" spans="1:7" x14ac:dyDescent="0.2">
      <c r="A328" s="41"/>
      <c r="B328" s="42">
        <v>315</v>
      </c>
      <c r="C328" s="59">
        <v>42736</v>
      </c>
      <c r="D328" s="65">
        <v>0</v>
      </c>
      <c r="E328" s="60">
        <f t="shared" si="15"/>
        <v>14.765625</v>
      </c>
      <c r="F328" s="33"/>
      <c r="G328" s="33"/>
    </row>
    <row r="329" spans="1:7" x14ac:dyDescent="0.2">
      <c r="A329" s="41"/>
      <c r="B329" s="42">
        <v>316</v>
      </c>
      <c r="C329" s="59">
        <v>42767</v>
      </c>
      <c r="D329" s="65">
        <v>0</v>
      </c>
      <c r="E329" s="60">
        <f t="shared" si="15"/>
        <v>14.8125</v>
      </c>
      <c r="F329" s="33"/>
      <c r="G329" s="33"/>
    </row>
    <row r="330" spans="1:7" x14ac:dyDescent="0.2">
      <c r="A330" s="41"/>
      <c r="B330" s="42">
        <v>317</v>
      </c>
      <c r="C330" s="59">
        <v>42795</v>
      </c>
      <c r="D330" s="65">
        <v>0</v>
      </c>
      <c r="E330" s="60">
        <f t="shared" si="15"/>
        <v>14.859375</v>
      </c>
      <c r="F330" s="33"/>
      <c r="G330" s="33"/>
    </row>
    <row r="331" spans="1:7" x14ac:dyDescent="0.2">
      <c r="A331" s="41"/>
      <c r="B331" s="42">
        <v>318</v>
      </c>
      <c r="C331" s="59">
        <v>42826</v>
      </c>
      <c r="D331" s="65">
        <v>0</v>
      </c>
      <c r="E331" s="60">
        <f t="shared" si="15"/>
        <v>14.90625</v>
      </c>
      <c r="F331" s="33"/>
      <c r="G331" s="33"/>
    </row>
    <row r="332" spans="1:7" x14ac:dyDescent="0.2">
      <c r="A332" s="41"/>
      <c r="B332" s="42">
        <v>319</v>
      </c>
      <c r="C332" s="59">
        <v>42856</v>
      </c>
      <c r="D332" s="65">
        <v>0</v>
      </c>
      <c r="E332" s="60">
        <f t="shared" ref="E332:E395" si="16">B332*($F$3/$F$4)</f>
        <v>14.953125</v>
      </c>
      <c r="F332" s="33"/>
      <c r="G332" s="33"/>
    </row>
    <row r="333" spans="1:7" x14ac:dyDescent="0.2">
      <c r="A333" s="41"/>
      <c r="B333" s="42">
        <v>320</v>
      </c>
      <c r="C333" s="59">
        <v>42887</v>
      </c>
      <c r="D333" s="65">
        <v>0</v>
      </c>
      <c r="E333" s="60">
        <f t="shared" si="16"/>
        <v>15</v>
      </c>
      <c r="F333" s="33"/>
      <c r="G333" s="33"/>
    </row>
    <row r="334" spans="1:7" x14ac:dyDescent="0.2">
      <c r="A334" s="41"/>
      <c r="B334" s="42">
        <v>321</v>
      </c>
      <c r="C334" s="59">
        <v>42917</v>
      </c>
      <c r="D334" s="65">
        <v>0</v>
      </c>
      <c r="E334" s="60">
        <f t="shared" si="16"/>
        <v>15.046875</v>
      </c>
      <c r="F334" s="33"/>
      <c r="G334" s="33"/>
    </row>
    <row r="335" spans="1:7" x14ac:dyDescent="0.2">
      <c r="A335" s="41"/>
      <c r="B335" s="42">
        <v>322</v>
      </c>
      <c r="C335" s="59">
        <v>42948</v>
      </c>
      <c r="D335" s="65">
        <v>0</v>
      </c>
      <c r="E335" s="60">
        <f t="shared" si="16"/>
        <v>15.09375</v>
      </c>
      <c r="F335" s="33"/>
      <c r="G335" s="33"/>
    </row>
    <row r="336" spans="1:7" x14ac:dyDescent="0.2">
      <c r="A336" s="41"/>
      <c r="B336" s="42">
        <v>323</v>
      </c>
      <c r="C336" s="59">
        <v>42979</v>
      </c>
      <c r="D336" s="65">
        <v>0</v>
      </c>
      <c r="E336" s="60">
        <f t="shared" si="16"/>
        <v>15.140625</v>
      </c>
      <c r="F336" s="33"/>
      <c r="G336" s="33"/>
    </row>
    <row r="337" spans="1:7" x14ac:dyDescent="0.2">
      <c r="A337" s="41"/>
      <c r="B337" s="42">
        <v>324</v>
      </c>
      <c r="C337" s="59">
        <v>43009</v>
      </c>
      <c r="D337" s="65">
        <v>0</v>
      </c>
      <c r="E337" s="60">
        <f t="shared" si="16"/>
        <v>15.1875</v>
      </c>
      <c r="F337" s="33"/>
      <c r="G337" s="33"/>
    </row>
    <row r="338" spans="1:7" x14ac:dyDescent="0.2">
      <c r="A338" s="41"/>
      <c r="B338" s="42">
        <v>325</v>
      </c>
      <c r="C338" s="59">
        <v>43040</v>
      </c>
      <c r="D338" s="65">
        <v>0</v>
      </c>
      <c r="E338" s="60">
        <f t="shared" si="16"/>
        <v>15.234375</v>
      </c>
      <c r="F338" s="33"/>
      <c r="G338" s="33"/>
    </row>
    <row r="339" spans="1:7" x14ac:dyDescent="0.2">
      <c r="A339" s="41"/>
      <c r="B339" s="42">
        <v>326</v>
      </c>
      <c r="C339" s="59">
        <v>43070</v>
      </c>
      <c r="D339" s="65">
        <v>0</v>
      </c>
      <c r="E339" s="60">
        <f t="shared" si="16"/>
        <v>15.28125</v>
      </c>
      <c r="F339" s="33"/>
      <c r="G339" s="33"/>
    </row>
    <row r="340" spans="1:7" x14ac:dyDescent="0.2">
      <c r="A340" s="41"/>
      <c r="B340" s="42">
        <v>327</v>
      </c>
      <c r="C340" s="59">
        <v>43101</v>
      </c>
      <c r="D340" s="65">
        <v>0</v>
      </c>
      <c r="E340" s="60">
        <f t="shared" si="16"/>
        <v>15.328125</v>
      </c>
      <c r="F340" s="33"/>
      <c r="G340" s="33"/>
    </row>
    <row r="341" spans="1:7" x14ac:dyDescent="0.2">
      <c r="A341" s="41"/>
      <c r="B341" s="42">
        <v>328</v>
      </c>
      <c r="C341" s="59">
        <v>43132</v>
      </c>
      <c r="D341" s="65">
        <v>0</v>
      </c>
      <c r="E341" s="60">
        <f t="shared" si="16"/>
        <v>15.375</v>
      </c>
      <c r="F341" s="33"/>
      <c r="G341" s="33"/>
    </row>
    <row r="342" spans="1:7" x14ac:dyDescent="0.2">
      <c r="A342" s="41"/>
      <c r="B342" s="42">
        <v>329</v>
      </c>
      <c r="C342" s="59">
        <v>43160</v>
      </c>
      <c r="D342" s="65">
        <v>0</v>
      </c>
      <c r="E342" s="60">
        <f t="shared" si="16"/>
        <v>15.421875</v>
      </c>
      <c r="F342" s="33"/>
      <c r="G342" s="33"/>
    </row>
    <row r="343" spans="1:7" x14ac:dyDescent="0.2">
      <c r="A343" s="41"/>
      <c r="B343" s="42">
        <v>330</v>
      </c>
      <c r="C343" s="59">
        <v>43191</v>
      </c>
      <c r="D343" s="65">
        <v>0</v>
      </c>
      <c r="E343" s="60">
        <f t="shared" si="16"/>
        <v>15.46875</v>
      </c>
      <c r="F343" s="33"/>
      <c r="G343" s="33"/>
    </row>
    <row r="344" spans="1:7" x14ac:dyDescent="0.2">
      <c r="A344" s="41"/>
      <c r="B344" s="42">
        <v>331</v>
      </c>
      <c r="C344" s="59">
        <v>43221</v>
      </c>
      <c r="D344" s="65">
        <v>0</v>
      </c>
      <c r="E344" s="60">
        <f t="shared" si="16"/>
        <v>15.515625</v>
      </c>
      <c r="F344" s="33"/>
      <c r="G344" s="33"/>
    </row>
    <row r="345" spans="1:7" x14ac:dyDescent="0.2">
      <c r="A345" s="41"/>
      <c r="B345" s="42">
        <v>332</v>
      </c>
      <c r="C345" s="59">
        <v>43252</v>
      </c>
      <c r="D345" s="65">
        <v>0</v>
      </c>
      <c r="E345" s="60">
        <f t="shared" si="16"/>
        <v>15.5625</v>
      </c>
      <c r="F345" s="33"/>
      <c r="G345" s="33"/>
    </row>
    <row r="346" spans="1:7" x14ac:dyDescent="0.2">
      <c r="A346" s="41"/>
      <c r="B346" s="42">
        <v>333</v>
      </c>
      <c r="C346" s="59">
        <v>43282</v>
      </c>
      <c r="D346" s="65">
        <v>0</v>
      </c>
      <c r="E346" s="60">
        <f t="shared" si="16"/>
        <v>15.609375</v>
      </c>
      <c r="F346" s="33"/>
      <c r="G346" s="33"/>
    </row>
    <row r="347" spans="1:7" x14ac:dyDescent="0.2">
      <c r="A347" s="41"/>
      <c r="B347" s="42">
        <v>334</v>
      </c>
      <c r="C347" s="59">
        <v>43313</v>
      </c>
      <c r="D347" s="65">
        <v>0</v>
      </c>
      <c r="E347" s="60">
        <f t="shared" si="16"/>
        <v>15.65625</v>
      </c>
      <c r="F347" s="33"/>
      <c r="G347" s="33"/>
    </row>
    <row r="348" spans="1:7" x14ac:dyDescent="0.2">
      <c r="A348" s="41"/>
      <c r="B348" s="42">
        <v>335</v>
      </c>
      <c r="C348" s="59">
        <v>43344</v>
      </c>
      <c r="D348" s="65">
        <v>0</v>
      </c>
      <c r="E348" s="60">
        <f t="shared" si="16"/>
        <v>15.703125</v>
      </c>
      <c r="F348" s="33"/>
      <c r="G348" s="33"/>
    </row>
    <row r="349" spans="1:7" x14ac:dyDescent="0.2">
      <c r="A349" s="41"/>
      <c r="B349" s="42">
        <v>336</v>
      </c>
      <c r="C349" s="59">
        <v>43374</v>
      </c>
      <c r="D349" s="65">
        <v>0</v>
      </c>
      <c r="E349" s="60">
        <f t="shared" si="16"/>
        <v>15.75</v>
      </c>
      <c r="F349" s="33"/>
      <c r="G349" s="33"/>
    </row>
    <row r="350" spans="1:7" x14ac:dyDescent="0.2">
      <c r="A350" s="41"/>
      <c r="B350" s="42">
        <v>337</v>
      </c>
      <c r="C350" s="59">
        <v>43405</v>
      </c>
      <c r="D350" s="65">
        <v>0</v>
      </c>
      <c r="E350" s="60">
        <f t="shared" si="16"/>
        <v>15.796875</v>
      </c>
      <c r="F350" s="33"/>
      <c r="G350" s="33"/>
    </row>
    <row r="351" spans="1:7" x14ac:dyDescent="0.2">
      <c r="A351" s="41"/>
      <c r="B351" s="42">
        <v>338</v>
      </c>
      <c r="C351" s="59">
        <v>43435</v>
      </c>
      <c r="D351" s="65">
        <v>0</v>
      </c>
      <c r="E351" s="60">
        <f t="shared" si="16"/>
        <v>15.84375</v>
      </c>
      <c r="F351" s="33"/>
      <c r="G351" s="33"/>
    </row>
    <row r="352" spans="1:7" x14ac:dyDescent="0.2">
      <c r="A352" s="41"/>
      <c r="B352" s="42">
        <v>339</v>
      </c>
      <c r="C352" s="59">
        <v>43466</v>
      </c>
      <c r="D352" s="65">
        <v>0</v>
      </c>
      <c r="E352" s="60">
        <f t="shared" si="16"/>
        <v>15.890625</v>
      </c>
      <c r="F352" s="33"/>
      <c r="G352" s="33"/>
    </row>
    <row r="353" spans="1:7" x14ac:dyDescent="0.2">
      <c r="A353" s="41"/>
      <c r="B353" s="42">
        <v>340</v>
      </c>
      <c r="C353" s="59">
        <v>43497</v>
      </c>
      <c r="D353" s="65">
        <v>0</v>
      </c>
      <c r="E353" s="60">
        <f t="shared" si="16"/>
        <v>15.9375</v>
      </c>
      <c r="F353" s="33"/>
      <c r="G353" s="33"/>
    </row>
    <row r="354" spans="1:7" x14ac:dyDescent="0.2">
      <c r="A354" s="41"/>
      <c r="B354" s="42">
        <v>341</v>
      </c>
      <c r="C354" s="59">
        <v>43525</v>
      </c>
      <c r="D354" s="65">
        <v>0</v>
      </c>
      <c r="E354" s="60">
        <f t="shared" si="16"/>
        <v>15.984375</v>
      </c>
      <c r="F354" s="33"/>
      <c r="G354" s="33"/>
    </row>
    <row r="355" spans="1:7" x14ac:dyDescent="0.2">
      <c r="A355" s="41"/>
      <c r="B355" s="42">
        <v>342</v>
      </c>
      <c r="C355" s="59">
        <v>43556</v>
      </c>
      <c r="D355" s="65">
        <v>0</v>
      </c>
      <c r="E355" s="60">
        <f t="shared" si="16"/>
        <v>16.03125</v>
      </c>
      <c r="F355" s="33"/>
      <c r="G355" s="33"/>
    </row>
    <row r="356" spans="1:7" x14ac:dyDescent="0.2">
      <c r="A356" s="41"/>
      <c r="B356" s="42">
        <v>343</v>
      </c>
      <c r="C356" s="59">
        <v>43586</v>
      </c>
      <c r="D356" s="65">
        <v>0</v>
      </c>
      <c r="E356" s="60">
        <f t="shared" si="16"/>
        <v>16.078125</v>
      </c>
      <c r="F356" s="33"/>
      <c r="G356" s="33"/>
    </row>
    <row r="357" spans="1:7" x14ac:dyDescent="0.2">
      <c r="A357" s="41"/>
      <c r="B357" s="42">
        <v>344</v>
      </c>
      <c r="C357" s="59">
        <v>43617</v>
      </c>
      <c r="D357" s="65">
        <v>0</v>
      </c>
      <c r="E357" s="60">
        <f t="shared" si="16"/>
        <v>16.125</v>
      </c>
      <c r="F357" s="33"/>
      <c r="G357" s="33"/>
    </row>
    <row r="358" spans="1:7" x14ac:dyDescent="0.2">
      <c r="A358" s="41"/>
      <c r="B358" s="42">
        <v>345</v>
      </c>
      <c r="C358" s="59">
        <v>43647</v>
      </c>
      <c r="D358" s="65">
        <v>0</v>
      </c>
      <c r="E358" s="60">
        <f t="shared" si="16"/>
        <v>16.171875</v>
      </c>
      <c r="F358" s="33"/>
      <c r="G358" s="33"/>
    </row>
    <row r="359" spans="1:7" x14ac:dyDescent="0.2">
      <c r="A359" s="41"/>
      <c r="B359" s="42">
        <v>346</v>
      </c>
      <c r="C359" s="59">
        <v>43678</v>
      </c>
      <c r="D359" s="65">
        <v>0</v>
      </c>
      <c r="E359" s="60">
        <f t="shared" si="16"/>
        <v>16.21875</v>
      </c>
      <c r="F359" s="33"/>
      <c r="G359" s="33"/>
    </row>
    <row r="360" spans="1:7" x14ac:dyDescent="0.2">
      <c r="A360" s="41"/>
      <c r="B360" s="42">
        <v>347</v>
      </c>
      <c r="C360" s="59">
        <v>43709</v>
      </c>
      <c r="D360" s="65">
        <v>0</v>
      </c>
      <c r="E360" s="60">
        <f t="shared" si="16"/>
        <v>16.265625</v>
      </c>
      <c r="F360" s="33"/>
      <c r="G360" s="33"/>
    </row>
    <row r="361" spans="1:7" x14ac:dyDescent="0.2">
      <c r="A361" s="41"/>
      <c r="B361" s="42">
        <v>348</v>
      </c>
      <c r="C361" s="59">
        <v>43739</v>
      </c>
      <c r="D361" s="65">
        <v>0</v>
      </c>
      <c r="E361" s="60">
        <f t="shared" si="16"/>
        <v>16.3125</v>
      </c>
      <c r="F361" s="33"/>
      <c r="G361" s="33"/>
    </row>
    <row r="362" spans="1:7" x14ac:dyDescent="0.2">
      <c r="A362" s="41"/>
      <c r="B362" s="42">
        <v>349</v>
      </c>
      <c r="C362" s="59">
        <v>43770</v>
      </c>
      <c r="D362" s="65">
        <v>0</v>
      </c>
      <c r="E362" s="60">
        <f t="shared" si="16"/>
        <v>16.359375</v>
      </c>
      <c r="F362" s="33"/>
      <c r="G362" s="33"/>
    </row>
    <row r="363" spans="1:7" x14ac:dyDescent="0.2">
      <c r="A363" s="41"/>
      <c r="B363" s="42">
        <v>350</v>
      </c>
      <c r="C363" s="59">
        <v>43800</v>
      </c>
      <c r="D363" s="65">
        <v>0</v>
      </c>
      <c r="E363" s="60">
        <f t="shared" si="16"/>
        <v>16.40625</v>
      </c>
      <c r="F363" s="33"/>
      <c r="G363" s="33"/>
    </row>
    <row r="364" spans="1:7" x14ac:dyDescent="0.2">
      <c r="A364" s="41"/>
      <c r="B364" s="42">
        <v>351</v>
      </c>
      <c r="C364" s="59">
        <v>43831</v>
      </c>
      <c r="D364" s="65">
        <v>0</v>
      </c>
      <c r="E364" s="60">
        <f t="shared" si="16"/>
        <v>16.453125</v>
      </c>
      <c r="F364" s="33"/>
      <c r="G364" s="33"/>
    </row>
    <row r="365" spans="1:7" x14ac:dyDescent="0.2">
      <c r="A365" s="41"/>
      <c r="B365" s="42">
        <v>352</v>
      </c>
      <c r="C365" s="59">
        <v>43862</v>
      </c>
      <c r="D365" s="65">
        <v>0</v>
      </c>
      <c r="E365" s="60">
        <f t="shared" si="16"/>
        <v>16.5</v>
      </c>
      <c r="F365" s="33"/>
      <c r="G365" s="33"/>
    </row>
    <row r="366" spans="1:7" x14ac:dyDescent="0.2">
      <c r="A366" s="41"/>
      <c r="B366" s="42">
        <v>353</v>
      </c>
      <c r="C366" s="59">
        <v>43891</v>
      </c>
      <c r="D366" s="65">
        <v>0</v>
      </c>
      <c r="E366" s="60">
        <f t="shared" si="16"/>
        <v>16.546875</v>
      </c>
      <c r="F366" s="33"/>
      <c r="G366" s="33"/>
    </row>
    <row r="367" spans="1:7" x14ac:dyDescent="0.2">
      <c r="A367" s="41"/>
      <c r="B367" s="42">
        <v>354</v>
      </c>
      <c r="C367" s="59">
        <v>43922</v>
      </c>
      <c r="D367" s="65">
        <v>0</v>
      </c>
      <c r="E367" s="60">
        <f t="shared" si="16"/>
        <v>16.59375</v>
      </c>
      <c r="F367" s="33"/>
      <c r="G367" s="33"/>
    </row>
    <row r="368" spans="1:7" x14ac:dyDescent="0.2">
      <c r="A368" s="41"/>
      <c r="B368" s="42">
        <v>355</v>
      </c>
      <c r="C368" s="59">
        <v>43952</v>
      </c>
      <c r="D368" s="65">
        <v>0</v>
      </c>
      <c r="E368" s="60">
        <f t="shared" si="16"/>
        <v>16.640625</v>
      </c>
      <c r="F368" s="33"/>
      <c r="G368" s="33"/>
    </row>
    <row r="369" spans="1:7" x14ac:dyDescent="0.2">
      <c r="A369" s="41"/>
      <c r="B369" s="42">
        <v>356</v>
      </c>
      <c r="C369" s="59">
        <v>43983</v>
      </c>
      <c r="D369" s="65">
        <v>0</v>
      </c>
      <c r="E369" s="60">
        <f t="shared" si="16"/>
        <v>16.6875</v>
      </c>
      <c r="F369" s="33"/>
      <c r="G369" s="33"/>
    </row>
    <row r="370" spans="1:7" x14ac:dyDescent="0.2">
      <c r="A370" s="41"/>
      <c r="B370" s="42">
        <v>357</v>
      </c>
      <c r="C370" s="59">
        <v>44013</v>
      </c>
      <c r="D370" s="65">
        <v>0</v>
      </c>
      <c r="E370" s="60">
        <f t="shared" si="16"/>
        <v>16.734375</v>
      </c>
      <c r="F370" s="33"/>
      <c r="G370" s="33"/>
    </row>
    <row r="371" spans="1:7" x14ac:dyDescent="0.2">
      <c r="A371" s="41"/>
      <c r="B371" s="42">
        <v>358</v>
      </c>
      <c r="C371" s="59">
        <v>44044</v>
      </c>
      <c r="D371" s="65">
        <v>0</v>
      </c>
      <c r="E371" s="60">
        <f t="shared" si="16"/>
        <v>16.78125</v>
      </c>
      <c r="F371" s="33"/>
      <c r="G371" s="33"/>
    </row>
    <row r="372" spans="1:7" x14ac:dyDescent="0.2">
      <c r="A372" s="41"/>
      <c r="B372" s="42">
        <v>359</v>
      </c>
      <c r="C372" s="59">
        <v>44075</v>
      </c>
      <c r="D372" s="65">
        <v>0</v>
      </c>
      <c r="E372" s="60">
        <f t="shared" si="16"/>
        <v>16.828125</v>
      </c>
      <c r="F372" s="33"/>
      <c r="G372" s="33"/>
    </row>
    <row r="373" spans="1:7" x14ac:dyDescent="0.2">
      <c r="A373" s="41"/>
      <c r="B373" s="42">
        <v>360</v>
      </c>
      <c r="C373" s="59">
        <v>44105</v>
      </c>
      <c r="D373" s="65">
        <v>0</v>
      </c>
      <c r="E373" s="60">
        <f t="shared" si="16"/>
        <v>16.875</v>
      </c>
      <c r="F373" s="33"/>
      <c r="G373" s="33"/>
    </row>
    <row r="374" spans="1:7" x14ac:dyDescent="0.2">
      <c r="A374" s="41"/>
      <c r="B374" s="42">
        <v>361</v>
      </c>
      <c r="C374" s="59">
        <v>44136</v>
      </c>
      <c r="D374" s="65">
        <v>0</v>
      </c>
      <c r="E374" s="60">
        <f t="shared" si="16"/>
        <v>16.921875</v>
      </c>
      <c r="F374" s="33"/>
      <c r="G374" s="33"/>
    </row>
    <row r="375" spans="1:7" x14ac:dyDescent="0.2">
      <c r="A375" s="41"/>
      <c r="B375" s="42">
        <v>362</v>
      </c>
      <c r="C375" s="59">
        <v>44166</v>
      </c>
      <c r="D375" s="65">
        <v>0</v>
      </c>
      <c r="E375" s="60">
        <f t="shared" si="16"/>
        <v>16.96875</v>
      </c>
      <c r="F375" s="33"/>
      <c r="G375" s="33"/>
    </row>
    <row r="376" spans="1:7" x14ac:dyDescent="0.2">
      <c r="A376" s="41"/>
      <c r="B376" s="42">
        <v>363</v>
      </c>
      <c r="C376" s="59">
        <v>44197</v>
      </c>
      <c r="D376" s="65">
        <v>0</v>
      </c>
      <c r="E376" s="60">
        <f t="shared" si="16"/>
        <v>17.015625</v>
      </c>
      <c r="F376" s="33"/>
      <c r="G376" s="33"/>
    </row>
    <row r="377" spans="1:7" x14ac:dyDescent="0.2">
      <c r="A377" s="41"/>
      <c r="B377" s="42">
        <v>364</v>
      </c>
      <c r="C377" s="59">
        <v>44228</v>
      </c>
      <c r="D377" s="65">
        <v>0</v>
      </c>
      <c r="E377" s="60">
        <f t="shared" si="16"/>
        <v>17.0625</v>
      </c>
      <c r="F377" s="33"/>
      <c r="G377" s="33"/>
    </row>
    <row r="378" spans="1:7" x14ac:dyDescent="0.2">
      <c r="A378" s="41"/>
      <c r="B378" s="42">
        <v>365</v>
      </c>
      <c r="C378" s="59">
        <v>44256</v>
      </c>
      <c r="D378" s="65">
        <v>0</v>
      </c>
      <c r="E378" s="60">
        <f t="shared" si="16"/>
        <v>17.109375</v>
      </c>
      <c r="F378" s="33"/>
      <c r="G378" s="33"/>
    </row>
    <row r="379" spans="1:7" x14ac:dyDescent="0.2">
      <c r="A379" s="41"/>
      <c r="B379" s="42">
        <v>366</v>
      </c>
      <c r="C379" s="59">
        <v>44287</v>
      </c>
      <c r="D379" s="65">
        <v>0</v>
      </c>
      <c r="E379" s="60">
        <f t="shared" si="16"/>
        <v>17.15625</v>
      </c>
      <c r="F379" s="33"/>
      <c r="G379" s="33"/>
    </row>
    <row r="380" spans="1:7" x14ac:dyDescent="0.2">
      <c r="A380" s="41"/>
      <c r="B380" s="42">
        <v>367</v>
      </c>
      <c r="C380" s="59">
        <v>44317</v>
      </c>
      <c r="D380" s="65">
        <v>0</v>
      </c>
      <c r="E380" s="60">
        <f t="shared" si="16"/>
        <v>17.203125</v>
      </c>
      <c r="F380" s="33"/>
      <c r="G380" s="33"/>
    </row>
    <row r="381" spans="1:7" x14ac:dyDescent="0.2">
      <c r="A381" s="41"/>
      <c r="B381" s="42">
        <v>368</v>
      </c>
      <c r="C381" s="59">
        <v>44348</v>
      </c>
      <c r="D381" s="65">
        <v>0</v>
      </c>
      <c r="E381" s="60">
        <f t="shared" si="16"/>
        <v>17.25</v>
      </c>
      <c r="F381" s="33"/>
      <c r="G381" s="33"/>
    </row>
    <row r="382" spans="1:7" x14ac:dyDescent="0.2">
      <c r="A382" s="41"/>
      <c r="B382" s="42">
        <v>369</v>
      </c>
      <c r="C382" s="59">
        <v>44378</v>
      </c>
      <c r="D382" s="65">
        <v>0</v>
      </c>
      <c r="E382" s="60">
        <f t="shared" si="16"/>
        <v>17.296875</v>
      </c>
      <c r="F382" s="33"/>
      <c r="G382" s="33"/>
    </row>
    <row r="383" spans="1:7" x14ac:dyDescent="0.2">
      <c r="A383" s="41"/>
      <c r="B383" s="42">
        <v>370</v>
      </c>
      <c r="C383" s="59">
        <v>44409</v>
      </c>
      <c r="D383" s="65">
        <v>0</v>
      </c>
      <c r="E383" s="60">
        <f t="shared" si="16"/>
        <v>17.34375</v>
      </c>
      <c r="F383" s="33"/>
      <c r="G383" s="33"/>
    </row>
    <row r="384" spans="1:7" x14ac:dyDescent="0.2">
      <c r="A384" s="41"/>
      <c r="B384" s="42">
        <v>371</v>
      </c>
      <c r="C384" s="59">
        <v>44440</v>
      </c>
      <c r="D384" s="65">
        <v>0</v>
      </c>
      <c r="E384" s="60">
        <f t="shared" si="16"/>
        <v>17.390625</v>
      </c>
      <c r="F384" s="33"/>
      <c r="G384" s="33"/>
    </row>
    <row r="385" spans="1:7" x14ac:dyDescent="0.2">
      <c r="A385" s="41"/>
      <c r="B385" s="42">
        <v>372</v>
      </c>
      <c r="C385" s="59">
        <v>44470</v>
      </c>
      <c r="D385" s="65">
        <v>0</v>
      </c>
      <c r="E385" s="60">
        <f t="shared" si="16"/>
        <v>17.4375</v>
      </c>
      <c r="F385" s="33"/>
      <c r="G385" s="33"/>
    </row>
    <row r="386" spans="1:7" x14ac:dyDescent="0.2">
      <c r="A386" s="41"/>
      <c r="B386" s="42">
        <v>373</v>
      </c>
      <c r="C386" s="59">
        <v>44501</v>
      </c>
      <c r="D386" s="65">
        <v>0</v>
      </c>
      <c r="E386" s="60">
        <f t="shared" si="16"/>
        <v>17.484375</v>
      </c>
      <c r="F386" s="33"/>
      <c r="G386" s="33"/>
    </row>
    <row r="387" spans="1:7" x14ac:dyDescent="0.2">
      <c r="A387" s="41"/>
      <c r="B387" s="42">
        <v>374</v>
      </c>
      <c r="C387" s="59">
        <v>44531</v>
      </c>
      <c r="D387" s="65">
        <v>0</v>
      </c>
      <c r="E387" s="60">
        <f t="shared" si="16"/>
        <v>17.53125</v>
      </c>
      <c r="F387" s="33"/>
      <c r="G387" s="33"/>
    </row>
    <row r="388" spans="1:7" x14ac:dyDescent="0.2">
      <c r="A388" s="41"/>
      <c r="B388" s="42">
        <v>375</v>
      </c>
      <c r="C388" s="59">
        <v>44562</v>
      </c>
      <c r="D388" s="65">
        <v>0</v>
      </c>
      <c r="E388" s="60">
        <f t="shared" si="16"/>
        <v>17.578125</v>
      </c>
      <c r="F388" s="33"/>
      <c r="G388" s="33"/>
    </row>
    <row r="389" spans="1:7" x14ac:dyDescent="0.2">
      <c r="A389" s="41"/>
      <c r="B389" s="42">
        <v>376</v>
      </c>
      <c r="C389" s="59">
        <v>44593</v>
      </c>
      <c r="D389" s="65">
        <v>0</v>
      </c>
      <c r="E389" s="60">
        <f t="shared" si="16"/>
        <v>17.625</v>
      </c>
      <c r="F389" s="33"/>
      <c r="G389" s="33"/>
    </row>
    <row r="390" spans="1:7" x14ac:dyDescent="0.2">
      <c r="A390" s="41"/>
      <c r="B390" s="42">
        <v>377</v>
      </c>
      <c r="C390" s="59">
        <v>44621</v>
      </c>
      <c r="D390" s="65">
        <v>0</v>
      </c>
      <c r="E390" s="60">
        <f t="shared" si="16"/>
        <v>17.671875</v>
      </c>
      <c r="F390" s="33"/>
      <c r="G390" s="33"/>
    </row>
    <row r="391" spans="1:7" x14ac:dyDescent="0.2">
      <c r="A391" s="41"/>
      <c r="B391" s="42">
        <v>378</v>
      </c>
      <c r="C391" s="59">
        <v>44652</v>
      </c>
      <c r="D391" s="65">
        <v>0</v>
      </c>
      <c r="E391" s="60">
        <f t="shared" si="16"/>
        <v>17.71875</v>
      </c>
      <c r="F391" s="33"/>
      <c r="G391" s="33"/>
    </row>
    <row r="392" spans="1:7" x14ac:dyDescent="0.2">
      <c r="A392" s="41"/>
      <c r="B392" s="42">
        <v>379</v>
      </c>
      <c r="C392" s="59">
        <v>44682</v>
      </c>
      <c r="D392" s="65">
        <v>0</v>
      </c>
      <c r="E392" s="60">
        <f t="shared" si="16"/>
        <v>17.765625</v>
      </c>
      <c r="F392" s="33"/>
      <c r="G392" s="33"/>
    </row>
    <row r="393" spans="1:7" x14ac:dyDescent="0.2">
      <c r="A393" s="41"/>
      <c r="B393" s="42">
        <v>380</v>
      </c>
      <c r="C393" s="59">
        <v>44713</v>
      </c>
      <c r="D393" s="65">
        <v>0</v>
      </c>
      <c r="E393" s="60">
        <f t="shared" si="16"/>
        <v>17.8125</v>
      </c>
      <c r="F393" s="33"/>
      <c r="G393" s="33"/>
    </row>
    <row r="394" spans="1:7" x14ac:dyDescent="0.2">
      <c r="A394" s="41"/>
      <c r="B394" s="42">
        <v>381</v>
      </c>
      <c r="C394" s="59">
        <v>44743</v>
      </c>
      <c r="D394" s="65">
        <v>0</v>
      </c>
      <c r="E394" s="60">
        <f t="shared" si="16"/>
        <v>17.859375</v>
      </c>
      <c r="F394" s="33"/>
      <c r="G394" s="33"/>
    </row>
    <row r="395" spans="1:7" x14ac:dyDescent="0.2">
      <c r="A395" s="41"/>
      <c r="B395" s="42">
        <v>382</v>
      </c>
      <c r="C395" s="59">
        <v>44774</v>
      </c>
      <c r="D395" s="65">
        <v>0</v>
      </c>
      <c r="E395" s="60">
        <f t="shared" si="16"/>
        <v>17.90625</v>
      </c>
      <c r="F395" s="33"/>
      <c r="G395" s="33"/>
    </row>
    <row r="396" spans="1:7" x14ac:dyDescent="0.2">
      <c r="A396" s="41"/>
      <c r="B396" s="42">
        <v>383</v>
      </c>
      <c r="C396" s="59">
        <v>44805</v>
      </c>
      <c r="D396" s="65">
        <v>0</v>
      </c>
      <c r="E396" s="60">
        <f t="shared" ref="E396:E408" si="17">B396*($F$3/$F$4)</f>
        <v>17.953125</v>
      </c>
      <c r="F396" s="33"/>
      <c r="G396" s="33"/>
    </row>
    <row r="397" spans="1:7" x14ac:dyDescent="0.2">
      <c r="A397" s="41"/>
      <c r="B397" s="42">
        <v>384</v>
      </c>
      <c r="C397" s="59">
        <v>44835</v>
      </c>
      <c r="D397" s="65">
        <v>0</v>
      </c>
      <c r="E397" s="60">
        <f t="shared" si="17"/>
        <v>18</v>
      </c>
      <c r="F397" s="33"/>
      <c r="G397" s="33"/>
    </row>
    <row r="398" spans="1:7" x14ac:dyDescent="0.2">
      <c r="A398" s="41"/>
      <c r="B398" s="42">
        <v>385</v>
      </c>
      <c r="C398" s="59">
        <v>44866</v>
      </c>
      <c r="D398" s="65">
        <v>0</v>
      </c>
      <c r="E398" s="60">
        <f t="shared" si="17"/>
        <v>18.046875</v>
      </c>
      <c r="F398" s="33"/>
      <c r="G398" s="33"/>
    </row>
    <row r="399" spans="1:7" x14ac:dyDescent="0.2">
      <c r="A399" s="41"/>
      <c r="B399" s="42">
        <v>386</v>
      </c>
      <c r="C399" s="59">
        <v>44896</v>
      </c>
      <c r="D399" s="65">
        <v>0</v>
      </c>
      <c r="E399" s="60">
        <f t="shared" si="17"/>
        <v>18.09375</v>
      </c>
      <c r="F399" s="33"/>
      <c r="G399" s="33"/>
    </row>
    <row r="400" spans="1:7" x14ac:dyDescent="0.2">
      <c r="A400" s="41"/>
      <c r="B400" s="42">
        <v>387</v>
      </c>
      <c r="C400" s="59">
        <v>44927</v>
      </c>
      <c r="D400" s="65">
        <v>0</v>
      </c>
      <c r="E400" s="60">
        <f t="shared" si="17"/>
        <v>18.140625</v>
      </c>
      <c r="F400" s="33"/>
      <c r="G400" s="33"/>
    </row>
    <row r="401" spans="1:7" x14ac:dyDescent="0.2">
      <c r="A401" s="41"/>
      <c r="B401" s="42">
        <v>388</v>
      </c>
      <c r="C401" s="59">
        <v>44958</v>
      </c>
      <c r="D401" s="65">
        <v>0</v>
      </c>
      <c r="E401" s="60">
        <f t="shared" si="17"/>
        <v>18.1875</v>
      </c>
      <c r="F401" s="33"/>
      <c r="G401" s="33"/>
    </row>
    <row r="402" spans="1:7" x14ac:dyDescent="0.2">
      <c r="A402" s="41"/>
      <c r="B402" s="42">
        <v>389</v>
      </c>
      <c r="C402" s="59">
        <v>44986</v>
      </c>
      <c r="D402" s="65">
        <v>0</v>
      </c>
      <c r="E402" s="60">
        <f t="shared" si="17"/>
        <v>18.234375</v>
      </c>
      <c r="F402" s="33"/>
      <c r="G402" s="33"/>
    </row>
    <row r="403" spans="1:7" x14ac:dyDescent="0.2">
      <c r="A403" s="41"/>
      <c r="B403" s="42">
        <v>390</v>
      </c>
      <c r="C403" s="59">
        <v>45017</v>
      </c>
      <c r="D403" s="65">
        <v>0</v>
      </c>
      <c r="E403" s="60">
        <f t="shared" si="17"/>
        <v>18.28125</v>
      </c>
      <c r="F403" s="33"/>
      <c r="G403" s="33"/>
    </row>
    <row r="404" spans="1:7" x14ac:dyDescent="0.2">
      <c r="A404" s="41"/>
      <c r="B404" s="42">
        <v>391</v>
      </c>
      <c r="C404" s="59">
        <v>45047</v>
      </c>
      <c r="D404" s="65">
        <v>0</v>
      </c>
      <c r="E404" s="60">
        <f t="shared" si="17"/>
        <v>18.328125</v>
      </c>
      <c r="F404" s="33"/>
      <c r="G404" s="33"/>
    </row>
    <row r="405" spans="1:7" x14ac:dyDescent="0.2">
      <c r="A405" s="41"/>
      <c r="B405" s="42">
        <v>392</v>
      </c>
      <c r="C405" s="59">
        <v>45078</v>
      </c>
      <c r="D405" s="65">
        <v>0</v>
      </c>
      <c r="E405" s="60">
        <f t="shared" si="17"/>
        <v>18.375</v>
      </c>
      <c r="F405" s="33"/>
      <c r="G405" s="33"/>
    </row>
    <row r="406" spans="1:7" x14ac:dyDescent="0.2">
      <c r="A406" s="41"/>
      <c r="B406" s="42">
        <v>393</v>
      </c>
      <c r="C406" s="59">
        <v>45108</v>
      </c>
      <c r="D406" s="65">
        <v>0</v>
      </c>
      <c r="E406" s="60">
        <f t="shared" si="17"/>
        <v>18.421875</v>
      </c>
      <c r="F406" s="33"/>
      <c r="G406" s="33"/>
    </row>
    <row r="407" spans="1:7" x14ac:dyDescent="0.2">
      <c r="A407" s="41"/>
      <c r="B407" s="42">
        <v>394</v>
      </c>
      <c r="C407" s="59">
        <v>45139</v>
      </c>
      <c r="D407" s="65">
        <v>0</v>
      </c>
      <c r="E407" s="60">
        <f t="shared" si="17"/>
        <v>18.46875</v>
      </c>
      <c r="F407" s="33"/>
      <c r="G407" s="33"/>
    </row>
    <row r="408" spans="1:7" x14ac:dyDescent="0.2">
      <c r="A408" s="41"/>
      <c r="B408" s="42">
        <v>395</v>
      </c>
      <c r="C408" s="59">
        <v>45170</v>
      </c>
      <c r="D408" s="65">
        <v>0</v>
      </c>
      <c r="E408" s="60">
        <f t="shared" si="17"/>
        <v>18.515625</v>
      </c>
      <c r="F408" s="33"/>
      <c r="G408" s="33"/>
    </row>
  </sheetData>
  <sheetProtection insertHyperlinks="0" selectLockedCells="1" selectUnlockedCells="1"/>
  <mergeCells count="1">
    <mergeCell ref="J11:K11"/>
  </mergeCells>
  <phoneticPr fontId="2" type="noConversion"/>
  <hyperlinks>
    <hyperlink ref="C6" r:id="rId1"/>
  </hyperlinks>
  <pageMargins left="0.75" right="0.75" top="1" bottom="1" header="0.5" footer="0.5"/>
  <pageSetup paperSize="9" scale="49" fitToHeight="6" orientation="portrait" r:id="rId2"/>
  <headerFooter alignWithMargins="0">
    <oddHeader>&amp;C&amp;"Arial,Bold"&amp;22www.excelinbusiness.co.uk</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P67"/>
  <sheetViews>
    <sheetView showRowColHeaders="0" workbookViewId="0">
      <selection activeCell="S5" sqref="S5"/>
    </sheetView>
  </sheetViews>
  <sheetFormatPr defaultColWidth="9.140625" defaultRowHeight="12.75" x14ac:dyDescent="0.2"/>
  <cols>
    <col min="1" max="16384" width="9.140625" style="27"/>
  </cols>
  <sheetData>
    <row r="1" spans="2:16" ht="13.5" thickBot="1" x14ac:dyDescent="0.25"/>
    <row r="2" spans="2:16" ht="24" customHeight="1" x14ac:dyDescent="0.35">
      <c r="B2" s="173"/>
      <c r="C2" s="174"/>
      <c r="D2" s="175" t="s">
        <v>483</v>
      </c>
      <c r="E2" s="175"/>
      <c r="F2" s="176"/>
      <c r="G2" s="174"/>
      <c r="H2" s="174"/>
      <c r="I2" s="174"/>
      <c r="J2" s="174"/>
      <c r="K2" s="174"/>
      <c r="L2" s="174"/>
      <c r="M2" s="174"/>
      <c r="N2" s="174"/>
      <c r="O2" s="174"/>
      <c r="P2" s="177"/>
    </row>
    <row r="3" spans="2:16" ht="25.5" customHeight="1" x14ac:dyDescent="0.25">
      <c r="B3" s="178"/>
      <c r="C3" s="231" t="s">
        <v>509</v>
      </c>
      <c r="D3" s="179"/>
      <c r="E3" s="179"/>
      <c r="F3" s="179"/>
      <c r="G3" s="179"/>
      <c r="H3" s="179"/>
      <c r="I3" s="179"/>
      <c r="J3" s="179"/>
      <c r="K3" s="179"/>
      <c r="L3" s="179"/>
      <c r="M3" s="179"/>
      <c r="N3" s="179"/>
      <c r="O3" s="179"/>
      <c r="P3" s="180"/>
    </row>
    <row r="4" spans="2:16" ht="24" customHeight="1" thickBot="1" x14ac:dyDescent="0.3">
      <c r="B4" s="181"/>
      <c r="C4" s="182" t="s">
        <v>482</v>
      </c>
      <c r="D4" s="183"/>
      <c r="E4" s="183"/>
      <c r="F4" s="183"/>
      <c r="G4" s="183"/>
      <c r="H4" s="183"/>
      <c r="I4" s="183"/>
      <c r="J4" s="183"/>
      <c r="K4" s="183"/>
      <c r="L4" s="183"/>
      <c r="M4" s="183"/>
      <c r="N4" s="183"/>
      <c r="O4" s="183"/>
      <c r="P4" s="184"/>
    </row>
    <row r="5" spans="2:16" x14ac:dyDescent="0.2">
      <c r="B5" s="44"/>
      <c r="C5" s="45"/>
      <c r="D5" s="45"/>
      <c r="E5" s="45"/>
      <c r="F5" s="45"/>
      <c r="G5" s="45"/>
      <c r="H5" s="45"/>
      <c r="I5" s="45"/>
      <c r="J5" s="45"/>
      <c r="K5" s="45"/>
      <c r="L5" s="45"/>
      <c r="M5" s="45"/>
      <c r="N5" s="45"/>
      <c r="O5" s="45"/>
      <c r="P5" s="46"/>
    </row>
    <row r="6" spans="2:16" x14ac:dyDescent="0.2">
      <c r="B6" s="47"/>
      <c r="C6" s="48"/>
      <c r="D6" s="48"/>
      <c r="E6" s="48"/>
      <c r="F6" s="48"/>
      <c r="G6" s="48"/>
      <c r="H6" s="48"/>
      <c r="I6" s="48"/>
      <c r="J6" s="48"/>
      <c r="K6" s="48"/>
      <c r="L6" s="48"/>
      <c r="M6" s="48"/>
      <c r="N6" s="48"/>
      <c r="O6" s="48"/>
      <c r="P6" s="49"/>
    </row>
    <row r="7" spans="2:16" x14ac:dyDescent="0.2">
      <c r="B7" s="47"/>
      <c r="C7" s="50">
        <v>1</v>
      </c>
      <c r="D7" s="51" t="s">
        <v>279</v>
      </c>
      <c r="E7" s="52"/>
      <c r="F7" s="48"/>
      <c r="G7" s="48"/>
      <c r="H7" s="48"/>
      <c r="I7" s="48"/>
      <c r="J7" s="48"/>
      <c r="K7" s="48"/>
      <c r="L7" s="48"/>
      <c r="M7" s="48"/>
      <c r="N7" s="48"/>
      <c r="O7" s="48"/>
      <c r="P7" s="49"/>
    </row>
    <row r="8" spans="2:16" x14ac:dyDescent="0.2">
      <c r="B8" s="47"/>
      <c r="C8" s="50"/>
      <c r="D8" s="51"/>
      <c r="E8" s="52"/>
      <c r="F8" s="48"/>
      <c r="G8" s="48"/>
      <c r="H8" s="48"/>
      <c r="I8" s="48"/>
      <c r="J8" s="48"/>
      <c r="K8" s="48"/>
      <c r="L8" s="48"/>
      <c r="M8" s="48"/>
      <c r="N8" s="48"/>
      <c r="O8" s="48"/>
      <c r="P8" s="49"/>
    </row>
    <row r="9" spans="2:16" x14ac:dyDescent="0.2">
      <c r="B9" s="47"/>
      <c r="C9" s="50"/>
      <c r="D9" s="51"/>
      <c r="E9" s="48" t="s">
        <v>280</v>
      </c>
      <c r="F9" s="48"/>
      <c r="G9" s="48"/>
      <c r="H9" s="48"/>
      <c r="I9" s="48"/>
      <c r="J9" s="48"/>
      <c r="K9" s="48"/>
      <c r="L9" s="48"/>
      <c r="M9" s="48"/>
      <c r="N9" s="48"/>
      <c r="O9" s="48"/>
      <c r="P9" s="49"/>
    </row>
    <row r="10" spans="2:16" x14ac:dyDescent="0.2">
      <c r="B10" s="47"/>
      <c r="C10" s="50"/>
      <c r="D10" s="48"/>
      <c r="E10" s="52"/>
      <c r="F10" s="48"/>
      <c r="G10" s="48"/>
      <c r="H10" s="48"/>
      <c r="I10" s="48"/>
      <c r="J10" s="48"/>
      <c r="K10" s="48"/>
      <c r="L10" s="48"/>
      <c r="M10" s="48"/>
      <c r="N10" s="48"/>
      <c r="O10" s="48"/>
      <c r="P10" s="49"/>
    </row>
    <row r="11" spans="2:16" x14ac:dyDescent="0.2">
      <c r="B11" s="47"/>
      <c r="C11" s="50"/>
      <c r="D11" s="48"/>
      <c r="E11" s="52"/>
      <c r="F11" s="48"/>
      <c r="G11" s="48"/>
      <c r="H11" s="48"/>
      <c r="I11" s="48"/>
      <c r="J11" s="48"/>
      <c r="K11" s="48"/>
      <c r="L11" s="48"/>
      <c r="M11" s="48"/>
      <c r="N11" s="48"/>
      <c r="O11" s="48"/>
      <c r="P11" s="49"/>
    </row>
    <row r="12" spans="2:16" x14ac:dyDescent="0.2">
      <c r="B12" s="47"/>
      <c r="C12" s="50">
        <v>2</v>
      </c>
      <c r="D12" s="48" t="s">
        <v>281</v>
      </c>
      <c r="E12" s="52"/>
      <c r="F12" s="48"/>
      <c r="G12" s="48"/>
      <c r="H12" s="48"/>
      <c r="I12" s="48"/>
      <c r="J12" s="48"/>
      <c r="K12" s="48"/>
      <c r="L12" s="48"/>
      <c r="M12" s="48"/>
      <c r="N12" s="48"/>
      <c r="O12" s="48"/>
      <c r="P12" s="49"/>
    </row>
    <row r="13" spans="2:16" x14ac:dyDescent="0.2">
      <c r="B13" s="47"/>
      <c r="C13" s="50"/>
      <c r="D13" s="48"/>
      <c r="E13" s="52"/>
      <c r="F13" s="48"/>
      <c r="G13" s="48"/>
      <c r="H13" s="48"/>
      <c r="I13" s="48"/>
      <c r="J13" s="48"/>
      <c r="K13" s="48"/>
      <c r="L13" s="48"/>
      <c r="M13" s="48"/>
      <c r="N13" s="48"/>
      <c r="O13" s="48"/>
      <c r="P13" s="49"/>
    </row>
    <row r="14" spans="2:16" x14ac:dyDescent="0.2">
      <c r="B14" s="47"/>
      <c r="C14" s="50">
        <v>3</v>
      </c>
      <c r="D14" s="48" t="s">
        <v>282</v>
      </c>
      <c r="E14" s="52"/>
      <c r="F14" s="48"/>
      <c r="G14" s="48"/>
      <c r="H14" s="48"/>
      <c r="I14" s="48"/>
      <c r="J14" s="48"/>
      <c r="K14" s="48"/>
      <c r="L14" s="48"/>
      <c r="M14" s="48"/>
      <c r="N14" s="48"/>
      <c r="O14" s="48"/>
      <c r="P14" s="49"/>
    </row>
    <row r="15" spans="2:16" x14ac:dyDescent="0.2">
      <c r="B15" s="47"/>
      <c r="C15" s="50"/>
      <c r="D15" s="48"/>
      <c r="E15" s="52"/>
      <c r="F15" s="48"/>
      <c r="G15" s="48"/>
      <c r="H15" s="48"/>
      <c r="I15" s="48"/>
      <c r="J15" s="48"/>
      <c r="K15" s="48"/>
      <c r="L15" s="48"/>
      <c r="M15" s="48"/>
      <c r="N15" s="48"/>
      <c r="O15" s="48"/>
      <c r="P15" s="49"/>
    </row>
    <row r="16" spans="2:16" x14ac:dyDescent="0.2">
      <c r="B16" s="47"/>
      <c r="C16" s="50">
        <v>4</v>
      </c>
      <c r="D16" s="48" t="s">
        <v>283</v>
      </c>
      <c r="E16" s="52"/>
      <c r="F16" s="48"/>
      <c r="G16" s="48"/>
      <c r="H16" s="48"/>
      <c r="I16" s="48"/>
      <c r="J16" s="48"/>
      <c r="K16" s="48"/>
      <c r="L16" s="48"/>
      <c r="M16" s="48"/>
      <c r="N16" s="48"/>
      <c r="O16" s="48"/>
      <c r="P16" s="49"/>
    </row>
    <row r="17" spans="2:16" x14ac:dyDescent="0.2">
      <c r="B17" s="47"/>
      <c r="C17" s="50"/>
      <c r="D17" s="48"/>
      <c r="E17" s="52"/>
      <c r="F17" s="48"/>
      <c r="G17" s="48"/>
      <c r="H17" s="48"/>
      <c r="I17" s="48"/>
      <c r="J17" s="48"/>
      <c r="K17" s="48"/>
      <c r="L17" s="48"/>
      <c r="M17" s="48"/>
      <c r="N17" s="48"/>
      <c r="O17" s="48"/>
      <c r="P17" s="49"/>
    </row>
    <row r="18" spans="2:16" x14ac:dyDescent="0.2">
      <c r="B18" s="47"/>
      <c r="C18" s="50">
        <v>5</v>
      </c>
      <c r="D18" s="53" t="s">
        <v>284</v>
      </c>
      <c r="E18" s="52"/>
      <c r="F18" s="48"/>
      <c r="G18" s="48"/>
      <c r="H18" s="48"/>
      <c r="I18" s="48"/>
      <c r="J18" s="48"/>
      <c r="K18" s="48"/>
      <c r="L18" s="48"/>
      <c r="M18" s="48"/>
      <c r="N18" s="48"/>
      <c r="O18" s="48"/>
      <c r="P18" s="49"/>
    </row>
    <row r="19" spans="2:16" x14ac:dyDescent="0.2">
      <c r="B19" s="47"/>
      <c r="C19" s="50"/>
      <c r="D19" s="48"/>
      <c r="E19" s="52"/>
      <c r="F19" s="48"/>
      <c r="G19" s="48"/>
      <c r="H19" s="48"/>
      <c r="I19" s="48"/>
      <c r="J19" s="48"/>
      <c r="K19" s="48"/>
      <c r="L19" s="48"/>
      <c r="M19" s="48"/>
      <c r="N19" s="48"/>
      <c r="O19" s="48"/>
      <c r="P19" s="49"/>
    </row>
    <row r="20" spans="2:16" x14ac:dyDescent="0.2">
      <c r="B20" s="47"/>
      <c r="C20" s="50"/>
      <c r="D20" s="48"/>
      <c r="E20" s="287" t="s">
        <v>285</v>
      </c>
      <c r="F20" s="287"/>
      <c r="G20" s="287"/>
      <c r="H20" s="287"/>
      <c r="I20" s="287"/>
      <c r="J20" s="287"/>
      <c r="K20" s="287"/>
      <c r="L20" s="287"/>
      <c r="M20" s="48"/>
      <c r="N20" s="48"/>
      <c r="O20" s="48"/>
      <c r="P20" s="49"/>
    </row>
    <row r="21" spans="2:16" x14ac:dyDescent="0.2">
      <c r="B21" s="47"/>
      <c r="C21" s="50"/>
      <c r="D21" s="48"/>
      <c r="E21" s="52"/>
      <c r="F21" s="48"/>
      <c r="G21" s="48"/>
      <c r="H21" s="48"/>
      <c r="I21" s="48"/>
      <c r="J21" s="48"/>
      <c r="K21" s="48"/>
      <c r="L21" s="48"/>
      <c r="M21" s="48"/>
      <c r="N21" s="48"/>
      <c r="O21" s="48"/>
      <c r="P21" s="49"/>
    </row>
    <row r="22" spans="2:16" x14ac:dyDescent="0.2">
      <c r="B22" s="47"/>
      <c r="C22" s="50"/>
      <c r="D22" s="48"/>
      <c r="E22" s="287" t="s">
        <v>286</v>
      </c>
      <c r="F22" s="287"/>
      <c r="G22" s="287"/>
      <c r="H22" s="287"/>
      <c r="I22" s="287"/>
      <c r="J22" s="287"/>
      <c r="K22" s="287"/>
      <c r="L22" s="287"/>
      <c r="M22" s="48"/>
      <c r="N22" s="48"/>
      <c r="O22" s="48"/>
      <c r="P22" s="49"/>
    </row>
    <row r="23" spans="2:16" x14ac:dyDescent="0.2">
      <c r="B23" s="47"/>
      <c r="C23" s="50"/>
      <c r="D23" s="48"/>
      <c r="E23" s="52"/>
      <c r="F23" s="48"/>
      <c r="G23" s="48"/>
      <c r="H23" s="48"/>
      <c r="I23" s="48"/>
      <c r="J23" s="48"/>
      <c r="K23" s="48"/>
      <c r="L23" s="48"/>
      <c r="M23" s="48"/>
      <c r="N23" s="48"/>
      <c r="O23" s="48"/>
      <c r="P23" s="49"/>
    </row>
    <row r="24" spans="2:16" x14ac:dyDescent="0.2">
      <c r="B24" s="47"/>
      <c r="C24" s="50"/>
      <c r="D24" s="48"/>
      <c r="E24" s="52"/>
      <c r="F24" s="48"/>
      <c r="G24" s="48"/>
      <c r="H24" s="48"/>
      <c r="I24" s="48"/>
      <c r="J24" s="48"/>
      <c r="K24" s="48"/>
      <c r="L24" s="48"/>
      <c r="M24" s="48"/>
      <c r="N24" s="48"/>
      <c r="O24" s="48"/>
      <c r="P24" s="49"/>
    </row>
    <row r="25" spans="2:16" x14ac:dyDescent="0.2">
      <c r="B25" s="47"/>
      <c r="C25" s="50">
        <v>6</v>
      </c>
      <c r="D25" s="53" t="s">
        <v>287</v>
      </c>
      <c r="E25" s="52"/>
      <c r="F25" s="48"/>
      <c r="G25" s="48"/>
      <c r="H25" s="48"/>
      <c r="I25" s="48"/>
      <c r="J25" s="48"/>
      <c r="K25" s="48"/>
      <c r="L25" s="48"/>
      <c r="M25" s="48"/>
      <c r="N25" s="48"/>
      <c r="O25" s="48"/>
      <c r="P25" s="49"/>
    </row>
    <row r="26" spans="2:16" x14ac:dyDescent="0.2">
      <c r="B26" s="47"/>
      <c r="C26" s="50"/>
      <c r="D26" s="48"/>
      <c r="E26" s="52"/>
      <c r="F26" s="48"/>
      <c r="G26" s="48"/>
      <c r="H26" s="48"/>
      <c r="I26" s="48"/>
      <c r="J26" s="48"/>
      <c r="K26" s="48"/>
      <c r="L26" s="48"/>
      <c r="M26" s="48"/>
      <c r="N26" s="48"/>
      <c r="O26" s="48"/>
      <c r="P26" s="49"/>
    </row>
    <row r="27" spans="2:16" x14ac:dyDescent="0.2">
      <c r="B27" s="47"/>
      <c r="C27" s="50"/>
      <c r="D27" s="48"/>
      <c r="E27" s="287" t="s">
        <v>288</v>
      </c>
      <c r="F27" s="287"/>
      <c r="G27" s="287"/>
      <c r="H27" s="287"/>
      <c r="I27" s="287"/>
      <c r="J27" s="287"/>
      <c r="K27" s="287"/>
      <c r="L27" s="287"/>
      <c r="M27" s="48"/>
      <c r="N27" s="48"/>
      <c r="O27" s="48"/>
      <c r="P27" s="49"/>
    </row>
    <row r="28" spans="2:16" x14ac:dyDescent="0.2">
      <c r="B28" s="47"/>
      <c r="C28" s="50"/>
      <c r="D28" s="48"/>
      <c r="E28" s="52"/>
      <c r="F28" s="48"/>
      <c r="G28" s="48"/>
      <c r="H28" s="48"/>
      <c r="I28" s="48"/>
      <c r="J28" s="48"/>
      <c r="K28" s="48"/>
      <c r="L28" s="48"/>
      <c r="M28" s="48"/>
      <c r="N28" s="48"/>
      <c r="O28" s="48"/>
      <c r="P28" s="49"/>
    </row>
    <row r="29" spans="2:16" x14ac:dyDescent="0.2">
      <c r="B29" s="47"/>
      <c r="C29" s="50">
        <v>7</v>
      </c>
      <c r="D29" s="53" t="s">
        <v>289</v>
      </c>
      <c r="E29" s="52"/>
      <c r="F29" s="48"/>
      <c r="G29" s="48"/>
      <c r="H29" s="48"/>
      <c r="I29" s="48"/>
      <c r="J29" s="48"/>
      <c r="K29" s="48"/>
      <c r="L29" s="48"/>
      <c r="M29" s="48"/>
      <c r="N29" s="48"/>
      <c r="O29" s="48"/>
      <c r="P29" s="49"/>
    </row>
    <row r="30" spans="2:16" x14ac:dyDescent="0.2">
      <c r="B30" s="47"/>
      <c r="C30" s="50"/>
      <c r="D30" s="48"/>
      <c r="E30" s="52"/>
      <c r="F30" s="48"/>
      <c r="G30" s="48"/>
      <c r="H30" s="48"/>
      <c r="I30" s="48"/>
      <c r="J30" s="48"/>
      <c r="K30" s="48"/>
      <c r="L30" s="48"/>
      <c r="M30" s="48"/>
      <c r="N30" s="48"/>
      <c r="O30" s="48"/>
      <c r="P30" s="49"/>
    </row>
    <row r="31" spans="2:16" x14ac:dyDescent="0.2">
      <c r="B31" s="47"/>
      <c r="C31" s="50"/>
      <c r="D31" s="48"/>
      <c r="E31" s="287" t="s">
        <v>290</v>
      </c>
      <c r="F31" s="287"/>
      <c r="G31" s="287"/>
      <c r="H31" s="287"/>
      <c r="I31" s="287"/>
      <c r="J31" s="287"/>
      <c r="K31" s="287"/>
      <c r="L31" s="287"/>
      <c r="M31" s="48"/>
      <c r="N31" s="48"/>
      <c r="O31" s="48"/>
      <c r="P31" s="49"/>
    </row>
    <row r="32" spans="2:16" x14ac:dyDescent="0.2">
      <c r="B32" s="47"/>
      <c r="C32" s="50"/>
      <c r="D32" s="48"/>
      <c r="E32" s="287" t="s">
        <v>291</v>
      </c>
      <c r="F32" s="287"/>
      <c r="G32" s="287"/>
      <c r="H32" s="287"/>
      <c r="I32" s="287"/>
      <c r="J32" s="287"/>
      <c r="K32" s="287"/>
      <c r="L32" s="287"/>
      <c r="M32" s="48"/>
      <c r="N32" s="48"/>
      <c r="O32" s="48"/>
      <c r="P32" s="49"/>
    </row>
    <row r="33" spans="2:16" x14ac:dyDescent="0.2">
      <c r="B33" s="47"/>
      <c r="C33" s="50"/>
      <c r="D33" s="48"/>
      <c r="E33" s="287" t="s">
        <v>292</v>
      </c>
      <c r="F33" s="287"/>
      <c r="G33" s="287"/>
      <c r="H33" s="287"/>
      <c r="I33" s="287"/>
      <c r="J33" s="287"/>
      <c r="K33" s="287"/>
      <c r="L33" s="287"/>
      <c r="M33" s="48"/>
      <c r="N33" s="48"/>
      <c r="O33" s="48"/>
      <c r="P33" s="49"/>
    </row>
    <row r="34" spans="2:16" x14ac:dyDescent="0.2">
      <c r="B34" s="47"/>
      <c r="C34" s="50"/>
      <c r="D34" s="48"/>
      <c r="E34" s="52"/>
      <c r="F34" s="48"/>
      <c r="G34" s="48"/>
      <c r="H34" s="48"/>
      <c r="I34" s="48"/>
      <c r="J34" s="48"/>
      <c r="K34" s="48"/>
      <c r="L34" s="48"/>
      <c r="M34" s="48"/>
      <c r="N34" s="48"/>
      <c r="O34" s="48"/>
      <c r="P34" s="49"/>
    </row>
    <row r="35" spans="2:16" x14ac:dyDescent="0.2">
      <c r="B35" s="47"/>
      <c r="C35" s="50"/>
      <c r="D35" s="48"/>
      <c r="E35" s="52"/>
      <c r="F35" s="48"/>
      <c r="G35" s="48"/>
      <c r="H35" s="48"/>
      <c r="I35" s="48"/>
      <c r="J35" s="48"/>
      <c r="K35" s="48"/>
      <c r="L35" s="48"/>
      <c r="M35" s="48"/>
      <c r="N35" s="48"/>
      <c r="O35" s="48"/>
      <c r="P35" s="49"/>
    </row>
    <row r="36" spans="2:16" x14ac:dyDescent="0.2">
      <c r="B36" s="47"/>
      <c r="C36" s="50">
        <v>8</v>
      </c>
      <c r="D36" s="48" t="s">
        <v>293</v>
      </c>
      <c r="E36" s="52"/>
      <c r="F36" s="48"/>
      <c r="G36" s="48"/>
      <c r="H36" s="48"/>
      <c r="I36" s="48"/>
      <c r="J36" s="48"/>
      <c r="K36" s="48"/>
      <c r="L36" s="48"/>
      <c r="M36" s="48"/>
      <c r="N36" s="48"/>
      <c r="O36" s="48"/>
      <c r="P36" s="49"/>
    </row>
    <row r="37" spans="2:16" x14ac:dyDescent="0.2">
      <c r="B37" s="47"/>
      <c r="C37" s="50"/>
      <c r="D37" s="48"/>
      <c r="E37" s="287" t="s">
        <v>294</v>
      </c>
      <c r="F37" s="287"/>
      <c r="G37" s="287"/>
      <c r="H37" s="287"/>
      <c r="I37" s="287"/>
      <c r="J37" s="287"/>
      <c r="K37" s="287"/>
      <c r="L37" s="287"/>
      <c r="M37" s="48"/>
      <c r="N37" s="48"/>
      <c r="O37" s="48"/>
      <c r="P37" s="49"/>
    </row>
    <row r="38" spans="2:16" x14ac:dyDescent="0.2">
      <c r="B38" s="47"/>
      <c r="C38" s="50"/>
      <c r="D38" s="48"/>
      <c r="E38" s="288" t="s">
        <v>295</v>
      </c>
      <c r="F38" s="288"/>
      <c r="G38" s="288"/>
      <c r="H38" s="288"/>
      <c r="I38" s="288"/>
      <c r="J38" s="288"/>
      <c r="K38" s="288"/>
      <c r="L38" s="288"/>
      <c r="M38" s="48"/>
      <c r="N38" s="48"/>
      <c r="O38" s="48"/>
      <c r="P38" s="49"/>
    </row>
    <row r="39" spans="2:16" x14ac:dyDescent="0.2">
      <c r="B39" s="47"/>
      <c r="C39" s="50"/>
      <c r="D39" s="48"/>
      <c r="E39" s="52"/>
      <c r="F39" s="48"/>
      <c r="G39" s="48"/>
      <c r="H39" s="48"/>
      <c r="I39" s="48"/>
      <c r="J39" s="48"/>
      <c r="K39" s="48"/>
      <c r="L39" s="48"/>
      <c r="M39" s="48"/>
      <c r="N39" s="48"/>
      <c r="O39" s="48"/>
      <c r="P39" s="49"/>
    </row>
    <row r="40" spans="2:16" x14ac:dyDescent="0.2">
      <c r="B40" s="47"/>
      <c r="C40" s="50"/>
      <c r="D40" s="48"/>
      <c r="E40" s="52"/>
      <c r="F40" s="48"/>
      <c r="G40" s="48"/>
      <c r="H40" s="48"/>
      <c r="I40" s="48"/>
      <c r="J40" s="48"/>
      <c r="K40" s="48"/>
      <c r="L40" s="48"/>
      <c r="M40" s="48"/>
      <c r="N40" s="48"/>
      <c r="O40" s="48"/>
      <c r="P40" s="49"/>
    </row>
    <row r="41" spans="2:16" x14ac:dyDescent="0.2">
      <c r="B41" s="47"/>
      <c r="C41" s="50"/>
      <c r="D41" s="48"/>
      <c r="E41" s="52"/>
      <c r="F41" s="48"/>
      <c r="G41" s="48"/>
      <c r="H41" s="48"/>
      <c r="I41" s="48"/>
      <c r="J41" s="48"/>
      <c r="K41" s="48"/>
      <c r="L41" s="48"/>
      <c r="M41" s="48"/>
      <c r="N41" s="48"/>
      <c r="O41" s="48"/>
      <c r="P41" s="49"/>
    </row>
    <row r="42" spans="2:16" x14ac:dyDescent="0.2">
      <c r="B42" s="47"/>
      <c r="C42" s="50"/>
      <c r="D42" s="48"/>
      <c r="E42" s="52"/>
      <c r="F42" s="48"/>
      <c r="G42" s="48"/>
      <c r="H42" s="48"/>
      <c r="I42" s="48"/>
      <c r="J42" s="48"/>
      <c r="K42" s="48"/>
      <c r="L42" s="48"/>
      <c r="M42" s="48"/>
      <c r="N42" s="48"/>
      <c r="O42" s="48"/>
      <c r="P42" s="49"/>
    </row>
    <row r="43" spans="2:16" ht="13.5" thickBot="1" x14ac:dyDescent="0.25">
      <c r="B43" s="54"/>
      <c r="C43" s="55"/>
      <c r="D43" s="56"/>
      <c r="E43" s="57"/>
      <c r="F43" s="56"/>
      <c r="G43" s="56"/>
      <c r="H43" s="56"/>
      <c r="I43" s="56"/>
      <c r="J43" s="56"/>
      <c r="K43" s="56"/>
      <c r="L43" s="56"/>
      <c r="M43" s="56"/>
      <c r="N43" s="56"/>
      <c r="O43" s="56"/>
      <c r="P43" s="58"/>
    </row>
    <row r="44" spans="2:16" x14ac:dyDescent="0.2">
      <c r="C44" s="28"/>
      <c r="E44" s="29"/>
    </row>
    <row r="45" spans="2:16" x14ac:dyDescent="0.2">
      <c r="C45" s="28"/>
      <c r="E45" s="29"/>
    </row>
    <row r="46" spans="2:16" x14ac:dyDescent="0.2">
      <c r="C46" s="28"/>
      <c r="E46" s="29"/>
    </row>
    <row r="47" spans="2:16" x14ac:dyDescent="0.2">
      <c r="C47" s="28"/>
      <c r="E47" s="29"/>
    </row>
    <row r="48" spans="2:16" x14ac:dyDescent="0.2">
      <c r="C48" s="28"/>
      <c r="E48" s="29"/>
    </row>
    <row r="49" spans="3:5" x14ac:dyDescent="0.2">
      <c r="C49" s="28"/>
      <c r="E49" s="29"/>
    </row>
    <row r="50" spans="3:5" x14ac:dyDescent="0.2">
      <c r="C50" s="28"/>
      <c r="E50" s="29"/>
    </row>
    <row r="51" spans="3:5" x14ac:dyDescent="0.2">
      <c r="C51" s="28"/>
      <c r="E51" s="29"/>
    </row>
    <row r="52" spans="3:5" x14ac:dyDescent="0.2">
      <c r="C52" s="28"/>
      <c r="E52" s="29"/>
    </row>
    <row r="53" spans="3:5" x14ac:dyDescent="0.2">
      <c r="C53" s="28"/>
      <c r="E53" s="29"/>
    </row>
    <row r="54" spans="3:5" x14ac:dyDescent="0.2">
      <c r="C54" s="28"/>
      <c r="E54" s="29"/>
    </row>
    <row r="55" spans="3:5" x14ac:dyDescent="0.2">
      <c r="C55" s="28"/>
      <c r="E55" s="29"/>
    </row>
    <row r="56" spans="3:5" x14ac:dyDescent="0.2">
      <c r="C56" s="28"/>
      <c r="E56" s="29"/>
    </row>
    <row r="57" spans="3:5" x14ac:dyDescent="0.2">
      <c r="C57" s="28"/>
      <c r="E57" s="29"/>
    </row>
    <row r="58" spans="3:5" x14ac:dyDescent="0.2">
      <c r="C58" s="28"/>
      <c r="E58" s="29"/>
    </row>
    <row r="59" spans="3:5" x14ac:dyDescent="0.2">
      <c r="C59" s="28"/>
      <c r="E59" s="29"/>
    </row>
    <row r="60" spans="3:5" x14ac:dyDescent="0.2">
      <c r="C60" s="28"/>
      <c r="E60" s="29"/>
    </row>
    <row r="61" spans="3:5" x14ac:dyDescent="0.2">
      <c r="C61" s="28"/>
      <c r="E61" s="29"/>
    </row>
    <row r="62" spans="3:5" x14ac:dyDescent="0.2">
      <c r="C62" s="28"/>
      <c r="E62" s="29"/>
    </row>
    <row r="63" spans="3:5" x14ac:dyDescent="0.2">
      <c r="C63" s="28"/>
      <c r="E63" s="29"/>
    </row>
    <row r="64" spans="3:5" x14ac:dyDescent="0.2">
      <c r="C64" s="28"/>
      <c r="E64" s="29"/>
    </row>
    <row r="65" spans="3:5" x14ac:dyDescent="0.2">
      <c r="C65" s="28"/>
      <c r="E65" s="29"/>
    </row>
    <row r="66" spans="3:5" x14ac:dyDescent="0.2">
      <c r="C66" s="28"/>
      <c r="E66" s="29"/>
    </row>
    <row r="67" spans="3:5" x14ac:dyDescent="0.2">
      <c r="C67" s="28"/>
      <c r="E67" s="29"/>
    </row>
  </sheetData>
  <sheetProtection algorithmName="SHA-512" hashValue="IVmUJoS71g8I+qNky9fDpdevj94R12Wb9RUfe0+f8kl/kxrM/4jIlE6F7Ss9LHyh7JWMjL/GvR0ZOIXX2uG5nA==" saltValue="GRr8MmZHZC6zhNtg6KplqA==" spinCount="100000" sheet="1" objects="1" scenarios="1" insertHyperlinks="0" selectLockedCells="1" selectUnlockedCells="1"/>
  <mergeCells count="8">
    <mergeCell ref="E37:L37"/>
    <mergeCell ref="E38:L38"/>
    <mergeCell ref="E32:L32"/>
    <mergeCell ref="E33:L33"/>
    <mergeCell ref="E20:L20"/>
    <mergeCell ref="E22:L22"/>
    <mergeCell ref="E27:L27"/>
    <mergeCell ref="E31:L31"/>
  </mergeCells>
  <phoneticPr fontId="2" type="noConversion"/>
  <hyperlinks>
    <hyperlink ref="C3" r:id="rId1" display="If you need this you are in trouble - best of luck . . . AWS Ainger  2012"/>
  </hyperlinks>
  <pageMargins left="1.41" right="0.75" top="1" bottom="1" header="0.5" footer="0.5"/>
  <pageSetup paperSize="9" scale="84" orientation="landscape" r:id="rId2"/>
  <headerFooter alignWithMargins="0">
    <oddHeader>&amp;C&amp;"Arial,Bold"&amp;22www.excelinbusiness.co.uk</oddHead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C6:P33"/>
  <sheetViews>
    <sheetView showRowColHeaders="0" zoomScale="115" zoomScaleNormal="115" workbookViewId="0">
      <selection activeCell="G3" sqref="G3"/>
    </sheetView>
  </sheetViews>
  <sheetFormatPr defaultColWidth="9.140625" defaultRowHeight="12.75" x14ac:dyDescent="0.2"/>
  <cols>
    <col min="1" max="16384" width="9.140625" style="30"/>
  </cols>
  <sheetData>
    <row r="6" spans="3:16" ht="13.5" thickBot="1" x14ac:dyDescent="0.25"/>
    <row r="7" spans="3:16" x14ac:dyDescent="0.2">
      <c r="C7" s="2"/>
      <c r="D7" s="3"/>
      <c r="E7" s="3"/>
      <c r="F7" s="3"/>
      <c r="G7" s="3"/>
      <c r="H7" s="3"/>
      <c r="I7" s="3"/>
      <c r="J7" s="3"/>
      <c r="K7" s="3"/>
      <c r="L7" s="3"/>
      <c r="M7" s="3"/>
      <c r="N7" s="3"/>
      <c r="O7" s="3"/>
      <c r="P7" s="4"/>
    </row>
    <row r="8" spans="3:16" ht="20.25" x14ac:dyDescent="0.3">
      <c r="C8" s="5"/>
      <c r="D8" s="6"/>
      <c r="E8" s="6"/>
      <c r="F8" s="6"/>
      <c r="G8" s="157" t="s">
        <v>469</v>
      </c>
      <c r="H8" s="8"/>
      <c r="I8" s="6"/>
      <c r="J8" s="6"/>
      <c r="K8" s="6"/>
      <c r="L8" s="6"/>
      <c r="M8" s="6"/>
      <c r="N8" s="6"/>
      <c r="O8" s="6"/>
      <c r="P8" s="7"/>
    </row>
    <row r="9" spans="3:16" x14ac:dyDescent="0.2">
      <c r="C9" s="5"/>
      <c r="D9" s="6"/>
      <c r="E9" s="6"/>
      <c r="F9" s="6"/>
      <c r="G9" s="6"/>
      <c r="H9" s="6"/>
      <c r="I9" s="6"/>
      <c r="J9" s="6"/>
      <c r="K9" s="6"/>
      <c r="L9" s="6"/>
      <c r="M9" s="6"/>
      <c r="N9" s="6"/>
      <c r="O9" s="6"/>
      <c r="P9" s="7"/>
    </row>
    <row r="10" spans="3:16" x14ac:dyDescent="0.2">
      <c r="C10" s="5"/>
      <c r="D10" s="6"/>
      <c r="E10" s="6"/>
      <c r="F10" s="6"/>
      <c r="G10" s="6"/>
      <c r="H10" s="6"/>
      <c r="I10" s="6"/>
      <c r="J10" s="6"/>
      <c r="K10" s="6"/>
      <c r="L10" s="6"/>
      <c r="M10" s="6"/>
      <c r="N10" s="6"/>
      <c r="O10" s="6"/>
      <c r="P10" s="7"/>
    </row>
    <row r="11" spans="3:16" x14ac:dyDescent="0.2">
      <c r="C11" s="5"/>
      <c r="D11" s="6"/>
      <c r="E11" s="6"/>
      <c r="F11" s="6"/>
      <c r="G11" s="6"/>
      <c r="H11" s="6"/>
      <c r="I11" s="6"/>
      <c r="J11" s="6"/>
      <c r="K11" s="6"/>
      <c r="L11" s="6"/>
      <c r="M11" s="6"/>
      <c r="N11" s="6"/>
      <c r="O11" s="6"/>
      <c r="P11" s="7"/>
    </row>
    <row r="12" spans="3:16" x14ac:dyDescent="0.2">
      <c r="C12" s="5"/>
      <c r="D12" s="6"/>
      <c r="E12" s="6"/>
      <c r="F12" s="6"/>
      <c r="G12" s="6"/>
      <c r="H12" s="6"/>
      <c r="I12" s="6"/>
      <c r="J12" s="6"/>
      <c r="K12" s="6"/>
      <c r="L12" s="6"/>
      <c r="M12" s="6"/>
      <c r="N12" s="6"/>
      <c r="O12" s="6"/>
      <c r="P12" s="7"/>
    </row>
    <row r="13" spans="3:16" x14ac:dyDescent="0.2">
      <c r="C13" s="5"/>
      <c r="D13" s="6"/>
      <c r="E13" s="6"/>
      <c r="F13" s="6"/>
      <c r="G13" s="6"/>
      <c r="H13" s="6"/>
      <c r="I13" s="6"/>
      <c r="J13" s="6"/>
      <c r="K13" s="6"/>
      <c r="L13" s="6"/>
      <c r="M13" s="6"/>
      <c r="N13" s="6"/>
      <c r="O13" s="6"/>
      <c r="P13" s="7"/>
    </row>
    <row r="14" spans="3:16" x14ac:dyDescent="0.2">
      <c r="C14" s="5"/>
      <c r="D14" s="6"/>
      <c r="E14" s="151" t="s">
        <v>468</v>
      </c>
      <c r="F14" s="6"/>
      <c r="G14" s="6"/>
      <c r="H14" s="6"/>
      <c r="I14" s="6"/>
      <c r="J14" s="6"/>
      <c r="K14" s="6"/>
      <c r="L14" s="6"/>
      <c r="M14" s="6"/>
      <c r="N14" s="6"/>
      <c r="O14" s="6"/>
      <c r="P14" s="7"/>
    </row>
    <row r="15" spans="3:16" x14ac:dyDescent="0.2">
      <c r="C15" s="5"/>
      <c r="D15" s="6"/>
      <c r="E15" s="151" t="s">
        <v>522</v>
      </c>
      <c r="F15" s="6"/>
      <c r="G15" s="6"/>
      <c r="H15" s="6"/>
      <c r="I15" s="6"/>
      <c r="J15" s="6"/>
      <c r="K15" s="6"/>
      <c r="L15" s="6"/>
      <c r="M15" s="6"/>
      <c r="N15" s="6"/>
      <c r="O15" s="6"/>
      <c r="P15" s="7"/>
    </row>
    <row r="16" spans="3:16" x14ac:dyDescent="0.2">
      <c r="C16" s="5"/>
      <c r="D16" s="6"/>
      <c r="E16" s="6"/>
      <c r="F16" s="6"/>
      <c r="G16" s="6"/>
      <c r="H16" s="6"/>
      <c r="I16" s="6"/>
      <c r="J16" s="6"/>
      <c r="K16" s="6"/>
      <c r="L16" s="6"/>
      <c r="M16" s="6"/>
      <c r="N16" s="6"/>
      <c r="O16" s="6"/>
      <c r="P16" s="7"/>
    </row>
    <row r="17" spans="3:16" x14ac:dyDescent="0.2">
      <c r="C17" s="5"/>
      <c r="D17" s="6"/>
      <c r="E17" s="289" t="s">
        <v>467</v>
      </c>
      <c r="F17" s="289"/>
      <c r="G17" s="289"/>
      <c r="H17" s="6"/>
      <c r="I17" s="6"/>
      <c r="J17" s="6"/>
      <c r="K17" s="6"/>
      <c r="L17" s="6"/>
      <c r="M17" s="6"/>
      <c r="N17" s="6"/>
      <c r="O17" s="6"/>
      <c r="P17" s="7"/>
    </row>
    <row r="18" spans="3:16" x14ac:dyDescent="0.2">
      <c r="C18" s="5"/>
      <c r="D18" s="6"/>
      <c r="E18" s="6"/>
      <c r="F18" s="6"/>
      <c r="G18" s="6"/>
      <c r="H18" s="6"/>
      <c r="I18" s="6"/>
      <c r="J18" s="6"/>
      <c r="K18" s="6"/>
      <c r="L18" s="6"/>
      <c r="M18" s="6"/>
      <c r="N18" s="6"/>
      <c r="O18" s="6"/>
      <c r="P18" s="7"/>
    </row>
    <row r="19" spans="3:16" x14ac:dyDescent="0.2">
      <c r="C19" s="5"/>
      <c r="D19" s="6"/>
      <c r="E19" s="6"/>
      <c r="F19" s="6"/>
      <c r="G19" s="6"/>
      <c r="H19" s="6"/>
      <c r="I19" s="6"/>
      <c r="J19" s="6"/>
      <c r="K19" s="6"/>
      <c r="L19" s="6"/>
      <c r="M19" s="6"/>
      <c r="N19" s="6"/>
      <c r="O19" s="6"/>
      <c r="P19" s="7"/>
    </row>
    <row r="20" spans="3:16" x14ac:dyDescent="0.2">
      <c r="C20" s="5"/>
      <c r="D20" s="6"/>
      <c r="E20" s="6"/>
      <c r="F20" s="6"/>
      <c r="G20" s="6"/>
      <c r="H20" s="6"/>
      <c r="I20" s="6"/>
      <c r="J20" s="6"/>
      <c r="K20" s="6"/>
      <c r="L20" s="6"/>
      <c r="M20" s="6"/>
      <c r="N20" s="6"/>
      <c r="O20" s="6"/>
      <c r="P20" s="7"/>
    </row>
    <row r="21" spans="3:16" x14ac:dyDescent="0.2">
      <c r="C21" s="5"/>
      <c r="D21" s="6"/>
      <c r="E21" s="6"/>
      <c r="F21" s="6"/>
      <c r="G21" s="6"/>
      <c r="H21" s="6"/>
      <c r="I21" s="6"/>
      <c r="J21" s="6"/>
      <c r="K21" s="6"/>
      <c r="L21" s="6"/>
      <c r="M21" s="6"/>
      <c r="N21" s="6"/>
      <c r="O21" s="6"/>
      <c r="P21" s="7"/>
    </row>
    <row r="22" spans="3:16" x14ac:dyDescent="0.2">
      <c r="C22" s="5"/>
      <c r="D22" s="6"/>
      <c r="E22" s="6"/>
      <c r="F22" s="6"/>
      <c r="G22" s="6"/>
      <c r="H22" s="6"/>
      <c r="I22" s="6"/>
      <c r="J22" s="6"/>
      <c r="K22" s="6"/>
      <c r="L22" s="6"/>
      <c r="M22" s="6"/>
      <c r="N22" s="6"/>
      <c r="O22" s="6"/>
      <c r="P22" s="7"/>
    </row>
    <row r="23" spans="3:16" x14ac:dyDescent="0.2">
      <c r="C23" s="5"/>
      <c r="D23" s="6"/>
      <c r="E23" s="6"/>
      <c r="F23" s="6"/>
      <c r="G23" s="6"/>
      <c r="H23" s="6"/>
      <c r="I23" s="6"/>
      <c r="J23" s="6"/>
      <c r="K23" s="6"/>
      <c r="L23" s="6"/>
      <c r="M23" s="6"/>
      <c r="N23" s="6"/>
      <c r="O23" s="6"/>
      <c r="P23" s="7"/>
    </row>
    <row r="24" spans="3:16" x14ac:dyDescent="0.2">
      <c r="C24" s="5"/>
      <c r="D24" s="6"/>
      <c r="E24" s="6"/>
      <c r="F24" s="6"/>
      <c r="G24" s="6"/>
      <c r="I24" s="189" t="s">
        <v>486</v>
      </c>
      <c r="J24" s="190" t="s">
        <v>526</v>
      </c>
      <c r="K24" s="6"/>
      <c r="L24" s="6"/>
      <c r="M24" s="6"/>
      <c r="N24" s="6"/>
      <c r="O24" s="6"/>
      <c r="P24" s="7"/>
    </row>
    <row r="25" spans="3:16" x14ac:dyDescent="0.2">
      <c r="C25" s="5"/>
      <c r="D25" s="6"/>
      <c r="E25" s="6"/>
      <c r="F25" s="6"/>
      <c r="G25" s="6"/>
      <c r="H25" s="6"/>
      <c r="I25" s="6"/>
      <c r="J25" s="6"/>
      <c r="K25" s="6"/>
      <c r="L25" s="6"/>
      <c r="M25" s="6"/>
      <c r="N25" s="6"/>
      <c r="O25" s="6"/>
      <c r="P25" s="7"/>
    </row>
    <row r="26" spans="3:16" x14ac:dyDescent="0.2">
      <c r="C26" s="5"/>
      <c r="D26" s="6"/>
      <c r="E26" s="252"/>
      <c r="F26" s="252"/>
      <c r="G26" s="252"/>
      <c r="H26" s="252"/>
      <c r="I26" s="253" t="s">
        <v>518</v>
      </c>
      <c r="J26" s="252"/>
      <c r="K26" s="6"/>
      <c r="L26" s="6"/>
      <c r="M26" s="6"/>
      <c r="N26" s="6"/>
      <c r="O26" s="6"/>
      <c r="P26" s="7"/>
    </row>
    <row r="27" spans="3:16" x14ac:dyDescent="0.2">
      <c r="C27" s="5"/>
      <c r="D27" s="6"/>
      <c r="E27" s="6"/>
      <c r="F27" s="6"/>
      <c r="G27" s="6"/>
      <c r="H27" s="6"/>
      <c r="I27" s="6"/>
      <c r="J27" s="6"/>
      <c r="K27" s="6"/>
      <c r="L27" s="6"/>
      <c r="M27" s="6"/>
      <c r="N27" s="6"/>
      <c r="O27" s="6"/>
      <c r="P27" s="7"/>
    </row>
    <row r="28" spans="3:16" x14ac:dyDescent="0.2">
      <c r="C28" s="5"/>
      <c r="D28" s="6"/>
      <c r="E28" s="6"/>
      <c r="F28" s="6"/>
      <c r="G28" s="6"/>
      <c r="H28" s="6"/>
      <c r="I28" s="6"/>
      <c r="J28" s="6"/>
      <c r="K28" s="6"/>
      <c r="L28" s="6"/>
      <c r="M28" s="6"/>
      <c r="N28" s="6"/>
      <c r="O28" s="6"/>
      <c r="P28" s="7"/>
    </row>
    <row r="29" spans="3:16" x14ac:dyDescent="0.2">
      <c r="C29" s="5"/>
      <c r="D29" s="6"/>
      <c r="E29" s="6"/>
      <c r="F29" s="6"/>
      <c r="G29" s="6"/>
      <c r="H29" s="6"/>
      <c r="I29" s="6"/>
      <c r="J29" s="6"/>
      <c r="K29" s="6"/>
      <c r="L29" s="6"/>
      <c r="M29" s="6"/>
      <c r="N29" s="6"/>
      <c r="O29" s="6"/>
      <c r="P29" s="7"/>
    </row>
    <row r="30" spans="3:16" x14ac:dyDescent="0.2">
      <c r="C30" s="5"/>
      <c r="D30" s="6"/>
      <c r="E30" s="6"/>
      <c r="F30" s="6"/>
      <c r="G30" s="6"/>
      <c r="H30" s="6"/>
      <c r="I30" s="6"/>
      <c r="J30" s="6"/>
      <c r="K30" s="6"/>
      <c r="L30" s="6"/>
      <c r="M30" s="6"/>
      <c r="N30" s="6"/>
      <c r="O30" s="6"/>
      <c r="P30" s="7"/>
    </row>
    <row r="31" spans="3:16" x14ac:dyDescent="0.2">
      <c r="C31" s="5"/>
      <c r="D31" s="6"/>
      <c r="E31" s="6"/>
      <c r="F31" s="6"/>
      <c r="G31" s="6"/>
      <c r="H31" s="6"/>
      <c r="I31" s="6"/>
      <c r="J31" s="6"/>
      <c r="K31" s="6"/>
      <c r="L31" s="6"/>
      <c r="M31" s="6"/>
      <c r="N31" s="6"/>
      <c r="O31" s="6"/>
      <c r="P31" s="7"/>
    </row>
    <row r="32" spans="3:16" x14ac:dyDescent="0.2">
      <c r="C32" s="5"/>
      <c r="D32" s="152" t="s">
        <v>466</v>
      </c>
      <c r="E32" s="6"/>
      <c r="F32" s="6"/>
      <c r="G32" s="185" t="s">
        <v>503</v>
      </c>
      <c r="H32" s="6"/>
      <c r="I32" s="6"/>
      <c r="J32" s="6"/>
      <c r="K32" s="6"/>
      <c r="L32" s="6"/>
      <c r="M32" s="6"/>
      <c r="N32" s="153" t="str">
        <f>I24</f>
        <v>Version:</v>
      </c>
      <c r="O32" s="158" t="str">
        <f>J24</f>
        <v>2015v11</v>
      </c>
      <c r="P32" s="156"/>
    </row>
    <row r="33" spans="3:16" ht="13.5" thickBot="1" x14ac:dyDescent="0.25">
      <c r="C33" s="9"/>
      <c r="D33" s="10"/>
      <c r="E33" s="10"/>
      <c r="F33" s="10"/>
      <c r="G33" s="10"/>
      <c r="H33" s="10"/>
      <c r="I33" s="10"/>
      <c r="J33" s="10"/>
      <c r="K33" s="10"/>
      <c r="L33" s="10"/>
      <c r="M33" s="10"/>
      <c r="N33" s="10"/>
      <c r="O33" s="10"/>
      <c r="P33" s="43"/>
    </row>
  </sheetData>
  <sheetProtection algorithmName="SHA-512" hashValue="gf3Hccrc2Z4NngOdj5ZRM9SG1rHK3HKxge8nk5GBaZ6EdYK6/zeR10vkiBh9UBbErKlA6UiH+bZjm6oyybD8Yg==" saltValue="82cAnnE0nbbiD07OvojcDw==" spinCount="100000" sheet="1" objects="1" scenarios="1" insertHyperlinks="0" selectLockedCells="1" selectUnlockedCells="1"/>
  <mergeCells count="1">
    <mergeCell ref="E17:G17"/>
  </mergeCells>
  <phoneticPr fontId="2" type="noConversion"/>
  <hyperlinks>
    <hyperlink ref="E17" r:id="rId1"/>
  </hyperlinks>
  <pageMargins left="0.75" right="0.75" top="1.55" bottom="1" header="0.76" footer="0.5"/>
  <pageSetup paperSize="9" scale="90" orientation="landscape" r:id="rId2"/>
  <headerFooter alignWithMargins="0">
    <oddHeader>&amp;C&amp;"Arial,Bold"&amp;20www.excelinbusiness.co.uk</oddHead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Splash</vt:lpstr>
      <vt:lpstr>Menu</vt:lpstr>
      <vt:lpstr>Share Price Input</vt:lpstr>
      <vt:lpstr>FATBOY Sliders</vt:lpstr>
      <vt:lpstr>10 Yr Focus</vt:lpstr>
      <vt:lpstr>Conceptural Guidance</vt:lpstr>
      <vt:lpstr>Procedural Help</vt:lpstr>
      <vt:lpstr>Perspective</vt:lpstr>
      <vt:lpstr>Calculations</vt:lpstr>
      <vt:lpstr>FTSE Fourier</vt:lpstr>
      <vt:lpstr>FFT Instructions</vt:lpstr>
      <vt:lpstr>Version</vt:lpstr>
      <vt:lpstr>Sheet1</vt:lpstr>
      <vt:lpstr>'10 Yr Focus'!Print_Area</vt:lpstr>
      <vt:lpstr>'FATBOY Sliders'!Print_Area</vt:lpstr>
      <vt:lpstr>'FFT Instructions'!Print_Area</vt:lpstr>
      <vt:lpstr>'FTSE Fourier'!Print_Area</vt:lpstr>
      <vt:lpstr>Menu!Print_Area</vt:lpstr>
      <vt:lpstr>Perspective!Print_Area</vt:lpstr>
      <vt:lpstr>'Share Price Input'!Print_Area</vt:lpstr>
      <vt:lpstr>Splash!Print_Area</vt:lpstr>
      <vt:lpstr>Version!Print_Area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Dad</cp:lastModifiedBy>
  <cp:lastPrinted>2015-06-27T23:02:21Z</cp:lastPrinted>
  <dcterms:created xsi:type="dcterms:W3CDTF">2011-12-04T17:14:41Z</dcterms:created>
  <dcterms:modified xsi:type="dcterms:W3CDTF">2016-02-08T22:55:25Z</dcterms:modified>
</cp:coreProperties>
</file>